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seN\Documents\"/>
    </mc:Choice>
  </mc:AlternateContent>
  <bookViews>
    <workbookView xWindow="0" yWindow="0" windowWidth="19200" windowHeight="6900"/>
  </bookViews>
  <sheets>
    <sheet name="Summary" sheetId="1" r:id="rId1"/>
    <sheet name="Hours" sheetId="2" r:id="rId2"/>
  </sheets>
  <definedNames>
    <definedName name="_xlnm._FilterDatabase" localSheetId="1" hidden="1">Hours!$A$13:$AU$110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31" i="2" l="1"/>
  <c r="AR80" i="2" l="1"/>
  <c r="AS80" i="2"/>
  <c r="AT80" i="2"/>
  <c r="AU80" i="2"/>
  <c r="AH80" i="2"/>
  <c r="AI80" i="2"/>
  <c r="AJ80" i="2"/>
  <c r="AK80" i="2"/>
  <c r="AM80" i="2"/>
  <c r="AN80" i="2"/>
  <c r="AO80" i="2"/>
  <c r="AP80" i="2"/>
  <c r="U81" i="1" l="1"/>
  <c r="V81" i="1"/>
  <c r="W81" i="1"/>
  <c r="X81" i="1"/>
  <c r="Y81" i="1"/>
  <c r="Z81" i="1"/>
  <c r="G81" i="1"/>
  <c r="K81" i="1" s="1"/>
  <c r="AA81" i="1" l="1"/>
  <c r="O81" i="1"/>
  <c r="S81" i="1" s="1"/>
  <c r="G15" i="1" l="1"/>
  <c r="AK109" i="2" l="1"/>
  <c r="AJ109" i="2"/>
  <c r="AI109" i="2"/>
  <c r="AH109" i="2"/>
  <c r="AK108" i="2"/>
  <c r="AJ108" i="2"/>
  <c r="AI108" i="2"/>
  <c r="AH108" i="2"/>
  <c r="AK107" i="2"/>
  <c r="AJ107" i="2"/>
  <c r="AI107" i="2"/>
  <c r="AH107" i="2"/>
  <c r="AK106" i="2"/>
  <c r="AJ106" i="2"/>
  <c r="AI106" i="2"/>
  <c r="AH106" i="2"/>
  <c r="AK105" i="2"/>
  <c r="AJ105" i="2"/>
  <c r="AI105" i="2"/>
  <c r="AH105" i="2"/>
  <c r="AK104" i="2"/>
  <c r="AJ104" i="2"/>
  <c r="AI104" i="2"/>
  <c r="AH104" i="2"/>
  <c r="AK103" i="2"/>
  <c r="AJ103" i="2"/>
  <c r="AI103" i="2"/>
  <c r="AH103" i="2"/>
  <c r="AK102" i="2"/>
  <c r="AJ102" i="2"/>
  <c r="AI102" i="2"/>
  <c r="AH102" i="2"/>
  <c r="AK101" i="2"/>
  <c r="AJ101" i="2"/>
  <c r="AI101" i="2"/>
  <c r="AH101" i="2"/>
  <c r="AK100" i="2"/>
  <c r="AJ100" i="2"/>
  <c r="AI100" i="2"/>
  <c r="AH100" i="2"/>
  <c r="AK99" i="2"/>
  <c r="AJ99" i="2"/>
  <c r="AI99" i="2"/>
  <c r="AH99" i="2"/>
  <c r="AK98" i="2"/>
  <c r="AJ98" i="2"/>
  <c r="AI98" i="2"/>
  <c r="AH98" i="2"/>
  <c r="AK97" i="2"/>
  <c r="AJ97" i="2"/>
  <c r="AI97" i="2"/>
  <c r="AH97" i="2"/>
  <c r="AK96" i="2"/>
  <c r="AJ96" i="2"/>
  <c r="AI96" i="2"/>
  <c r="AH96" i="2"/>
  <c r="AK95" i="2"/>
  <c r="AJ95" i="2"/>
  <c r="AI95" i="2"/>
  <c r="AH95" i="2"/>
  <c r="AK94" i="2"/>
  <c r="AJ94" i="2"/>
  <c r="AI94" i="2"/>
  <c r="AH94" i="2"/>
  <c r="AK93" i="2"/>
  <c r="AJ93" i="2"/>
  <c r="AI93" i="2"/>
  <c r="AH93" i="2"/>
  <c r="AK92" i="2"/>
  <c r="AJ92" i="2"/>
  <c r="AI92" i="2"/>
  <c r="AH92" i="2"/>
  <c r="AK91" i="2"/>
  <c r="AJ91" i="2"/>
  <c r="AI91" i="2"/>
  <c r="AH91" i="2"/>
  <c r="AK90" i="2"/>
  <c r="AJ90" i="2"/>
  <c r="AI90" i="2"/>
  <c r="AH90" i="2"/>
  <c r="AK89" i="2"/>
  <c r="AJ89" i="2"/>
  <c r="AI89" i="2"/>
  <c r="AH89" i="2"/>
  <c r="AK88" i="2"/>
  <c r="AJ88" i="2"/>
  <c r="AI88" i="2"/>
  <c r="AH88" i="2"/>
  <c r="AK87" i="2"/>
  <c r="AJ87" i="2"/>
  <c r="AI87" i="2"/>
  <c r="AH87" i="2"/>
  <c r="AK86" i="2"/>
  <c r="AJ86" i="2"/>
  <c r="AI86" i="2"/>
  <c r="AH86" i="2"/>
  <c r="AK85" i="2"/>
  <c r="AJ85" i="2"/>
  <c r="AI85" i="2"/>
  <c r="AH85" i="2"/>
  <c r="AK84" i="2"/>
  <c r="AJ84" i="2"/>
  <c r="AI84" i="2"/>
  <c r="AH84" i="2"/>
  <c r="AK83" i="2"/>
  <c r="AJ83" i="2"/>
  <c r="AI83" i="2"/>
  <c r="AH83" i="2"/>
  <c r="AK82" i="2"/>
  <c r="AJ82" i="2"/>
  <c r="AI82" i="2"/>
  <c r="AH82" i="2"/>
  <c r="AK81" i="2"/>
  <c r="AJ81" i="2"/>
  <c r="AI81" i="2"/>
  <c r="AH81" i="2"/>
  <c r="AK79" i="2"/>
  <c r="AJ79" i="2"/>
  <c r="AI79" i="2"/>
  <c r="AH79" i="2"/>
  <c r="AK78" i="2"/>
  <c r="AJ78" i="2"/>
  <c r="AI78" i="2"/>
  <c r="AH78" i="2"/>
  <c r="AK77" i="2"/>
  <c r="AJ77" i="2"/>
  <c r="AI77" i="2"/>
  <c r="AH77" i="2"/>
  <c r="AK76" i="2"/>
  <c r="AJ76" i="2"/>
  <c r="AI76" i="2"/>
  <c r="AH76" i="2"/>
  <c r="AK75" i="2"/>
  <c r="AJ75" i="2"/>
  <c r="AI75" i="2"/>
  <c r="AH75" i="2"/>
  <c r="AK74" i="2"/>
  <c r="AJ74" i="2"/>
  <c r="AI74" i="2"/>
  <c r="AH74" i="2"/>
  <c r="AK73" i="2"/>
  <c r="AJ73" i="2"/>
  <c r="AI73" i="2"/>
  <c r="AH73" i="2"/>
  <c r="AK72" i="2"/>
  <c r="AJ72" i="2"/>
  <c r="AI72" i="2"/>
  <c r="AH72" i="2"/>
  <c r="AK71" i="2"/>
  <c r="AJ71" i="2"/>
  <c r="AI71" i="2"/>
  <c r="AH71" i="2"/>
  <c r="AK70" i="2"/>
  <c r="AJ70" i="2"/>
  <c r="AI70" i="2"/>
  <c r="AH70" i="2"/>
  <c r="AK69" i="2"/>
  <c r="AJ69" i="2"/>
  <c r="AI69" i="2"/>
  <c r="AH69" i="2"/>
  <c r="AK68" i="2"/>
  <c r="AJ68" i="2"/>
  <c r="AI68" i="2"/>
  <c r="AH68" i="2"/>
  <c r="AK67" i="2"/>
  <c r="AJ67" i="2"/>
  <c r="AI67" i="2"/>
  <c r="AH67" i="2"/>
  <c r="AK66" i="2"/>
  <c r="AJ66" i="2"/>
  <c r="AI66" i="2"/>
  <c r="AH66" i="2"/>
  <c r="AK65" i="2"/>
  <c r="AJ65" i="2"/>
  <c r="AI65" i="2"/>
  <c r="AH65" i="2"/>
  <c r="AK64" i="2"/>
  <c r="AJ64" i="2"/>
  <c r="AI64" i="2"/>
  <c r="AH64" i="2"/>
  <c r="AK63" i="2"/>
  <c r="AJ63" i="2"/>
  <c r="AI63" i="2"/>
  <c r="AH63" i="2"/>
  <c r="AK62" i="2"/>
  <c r="AJ62" i="2"/>
  <c r="AI62" i="2"/>
  <c r="AH62" i="2"/>
  <c r="AK61" i="2"/>
  <c r="AJ61" i="2"/>
  <c r="AI61" i="2"/>
  <c r="AH61" i="2"/>
  <c r="AK60" i="2"/>
  <c r="AJ60" i="2"/>
  <c r="AI60" i="2"/>
  <c r="AH60" i="2"/>
  <c r="AK59" i="2"/>
  <c r="AJ59" i="2"/>
  <c r="AI59" i="2"/>
  <c r="AH59" i="2"/>
  <c r="AK58" i="2"/>
  <c r="AJ58" i="2"/>
  <c r="AI58" i="2"/>
  <c r="AH58" i="2"/>
  <c r="AK57" i="2"/>
  <c r="AJ57" i="2"/>
  <c r="AI57" i="2"/>
  <c r="AH57" i="2"/>
  <c r="AK56" i="2"/>
  <c r="AJ56" i="2"/>
  <c r="AI56" i="2"/>
  <c r="AH56" i="2"/>
  <c r="AK55" i="2"/>
  <c r="AJ55" i="2"/>
  <c r="AI55" i="2"/>
  <c r="AH55" i="2"/>
  <c r="AK54" i="2"/>
  <c r="AJ54" i="2"/>
  <c r="AI54" i="2"/>
  <c r="AH54" i="2"/>
  <c r="AK53" i="2"/>
  <c r="AJ53" i="2"/>
  <c r="AI53" i="2"/>
  <c r="AH53" i="2"/>
  <c r="AK52" i="2"/>
  <c r="AJ52" i="2"/>
  <c r="AI52" i="2"/>
  <c r="AH52" i="2"/>
  <c r="AK51" i="2"/>
  <c r="AJ51" i="2"/>
  <c r="AI51" i="2"/>
  <c r="AH51" i="2"/>
  <c r="AK50" i="2"/>
  <c r="AJ50" i="2"/>
  <c r="AI50" i="2"/>
  <c r="AH50" i="2"/>
  <c r="AK49" i="2"/>
  <c r="AJ49" i="2"/>
  <c r="AI49" i="2"/>
  <c r="AH49" i="2"/>
  <c r="AK48" i="2"/>
  <c r="AJ48" i="2"/>
  <c r="AI48" i="2"/>
  <c r="AH48" i="2"/>
  <c r="AK47" i="2"/>
  <c r="AJ47" i="2"/>
  <c r="AI47" i="2"/>
  <c r="AH47" i="2"/>
  <c r="AK46" i="2"/>
  <c r="AJ46" i="2"/>
  <c r="AI46" i="2"/>
  <c r="AH46" i="2"/>
  <c r="AK45" i="2"/>
  <c r="AJ45" i="2"/>
  <c r="AI45" i="2"/>
  <c r="AH45" i="2"/>
  <c r="AK44" i="2"/>
  <c r="AJ44" i="2"/>
  <c r="AI44" i="2"/>
  <c r="AH44" i="2"/>
  <c r="AK43" i="2"/>
  <c r="AJ43" i="2"/>
  <c r="AI43" i="2"/>
  <c r="AH43" i="2"/>
  <c r="AK42" i="2"/>
  <c r="AJ42" i="2"/>
  <c r="AI42" i="2"/>
  <c r="AH42" i="2"/>
  <c r="AK41" i="2"/>
  <c r="AJ41" i="2"/>
  <c r="AI41" i="2"/>
  <c r="AH41" i="2"/>
  <c r="AK40" i="2"/>
  <c r="AJ40" i="2"/>
  <c r="AI40" i="2"/>
  <c r="AH40" i="2"/>
  <c r="AK39" i="2"/>
  <c r="AJ39" i="2"/>
  <c r="AI39" i="2"/>
  <c r="AH39" i="2"/>
  <c r="AK38" i="2"/>
  <c r="AJ38" i="2"/>
  <c r="AI38" i="2"/>
  <c r="AH38" i="2"/>
  <c r="AK37" i="2"/>
  <c r="AJ37" i="2"/>
  <c r="AI37" i="2"/>
  <c r="AH37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3" i="2"/>
  <c r="AJ33" i="2"/>
  <c r="AI33" i="2"/>
  <c r="AH33" i="2"/>
  <c r="AK32" i="2"/>
  <c r="AJ32" i="2"/>
  <c r="AI32" i="2"/>
  <c r="AH32" i="2"/>
  <c r="AK31" i="2"/>
  <c r="AJ31" i="2"/>
  <c r="AI31" i="2"/>
  <c r="AH31" i="2"/>
  <c r="AK30" i="2"/>
  <c r="AJ30" i="2"/>
  <c r="AI30" i="2"/>
  <c r="AH30" i="2"/>
  <c r="AK29" i="2"/>
  <c r="AJ29" i="2"/>
  <c r="AI29" i="2"/>
  <c r="AH29" i="2"/>
  <c r="AK28" i="2"/>
  <c r="AJ28" i="2"/>
  <c r="AI28" i="2"/>
  <c r="AH28" i="2"/>
  <c r="AK27" i="2"/>
  <c r="AJ27" i="2"/>
  <c r="AI27" i="2"/>
  <c r="AH27" i="2"/>
  <c r="AK26" i="2"/>
  <c r="AJ26" i="2"/>
  <c r="AI26" i="2"/>
  <c r="AH26" i="2"/>
  <c r="AK25" i="2"/>
  <c r="AJ25" i="2"/>
  <c r="AI25" i="2"/>
  <c r="AH25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K21" i="2"/>
  <c r="AJ21" i="2"/>
  <c r="AI21" i="2"/>
  <c r="AH21" i="2"/>
  <c r="AK20" i="2"/>
  <c r="AJ20" i="2"/>
  <c r="AI20" i="2"/>
  <c r="AH20" i="2"/>
  <c r="AK19" i="2"/>
  <c r="AJ19" i="2"/>
  <c r="AI19" i="2"/>
  <c r="AH19" i="2"/>
  <c r="AK18" i="2"/>
  <c r="AJ18" i="2"/>
  <c r="AI18" i="2"/>
  <c r="AH18" i="2"/>
  <c r="AK17" i="2"/>
  <c r="AJ17" i="2"/>
  <c r="AI17" i="2"/>
  <c r="AH17" i="2"/>
  <c r="AK16" i="2"/>
  <c r="AJ16" i="2"/>
  <c r="AI16" i="2"/>
  <c r="AH16" i="2"/>
  <c r="AK15" i="2"/>
  <c r="AJ15" i="2"/>
  <c r="AI15" i="2"/>
  <c r="AH15" i="2"/>
  <c r="AK14" i="2"/>
  <c r="AJ14" i="2"/>
  <c r="AI14" i="2"/>
  <c r="AH14" i="2"/>
  <c r="AH111" i="2" s="1"/>
  <c r="AK111" i="2" l="1"/>
  <c r="AI111" i="2"/>
  <c r="AJ111" i="2"/>
  <c r="B29" i="2" l="1"/>
  <c r="AP29" i="2" l="1"/>
  <c r="AU29" i="2" s="1"/>
  <c r="AN29" i="2"/>
  <c r="AS29" i="2" s="1"/>
  <c r="AO29" i="2"/>
  <c r="AT29" i="2" s="1"/>
  <c r="AM29" i="2"/>
  <c r="AR29" i="2" s="1"/>
  <c r="V111" i="2" l="1"/>
  <c r="U111" i="2"/>
  <c r="T111" i="2"/>
  <c r="S111" i="2"/>
  <c r="Q111" i="2"/>
  <c r="P111" i="2"/>
  <c r="O111" i="2"/>
  <c r="N111" i="2"/>
  <c r="L111" i="2"/>
  <c r="K111" i="2"/>
  <c r="J111" i="2"/>
  <c r="I111" i="2"/>
  <c r="G111" i="2"/>
  <c r="F111" i="2"/>
  <c r="E111" i="2"/>
  <c r="D111" i="2"/>
  <c r="B20" i="2" l="1"/>
  <c r="B33" i="2"/>
  <c r="B49" i="2"/>
  <c r="B69" i="2"/>
  <c r="B94" i="2"/>
  <c r="B17" i="2"/>
  <c r="B21" i="2"/>
  <c r="B25" i="2"/>
  <c r="B30" i="2"/>
  <c r="B34" i="2"/>
  <c r="B38" i="2"/>
  <c r="B42" i="2"/>
  <c r="B46" i="2"/>
  <c r="B50" i="2"/>
  <c r="B54" i="2"/>
  <c r="B58" i="2"/>
  <c r="B62" i="2"/>
  <c r="B66" i="2"/>
  <c r="B70" i="2"/>
  <c r="B74" i="2"/>
  <c r="AP78" i="2"/>
  <c r="AU78" i="2" s="1"/>
  <c r="AN78" i="2"/>
  <c r="AS78" i="2" s="1"/>
  <c r="B83" i="2"/>
  <c r="B87" i="2"/>
  <c r="B91" i="2"/>
  <c r="B95" i="2"/>
  <c r="B99" i="2"/>
  <c r="B103" i="2"/>
  <c r="B107" i="2"/>
  <c r="B16" i="2"/>
  <c r="B28" i="2"/>
  <c r="B37" i="2"/>
  <c r="B45" i="2"/>
  <c r="B53" i="2"/>
  <c r="B61" i="2"/>
  <c r="B65" i="2"/>
  <c r="B73" i="2"/>
  <c r="AN77" i="2"/>
  <c r="AS77" i="2" s="1"/>
  <c r="AP77" i="2"/>
  <c r="AU77" i="2" s="1"/>
  <c r="B77" i="2"/>
  <c r="B86" i="2"/>
  <c r="B90" i="2"/>
  <c r="B98" i="2"/>
  <c r="B102" i="2"/>
  <c r="B106" i="2"/>
  <c r="B14" i="2"/>
  <c r="B18" i="2"/>
  <c r="B22" i="2"/>
  <c r="B26" i="2"/>
  <c r="B31" i="2"/>
  <c r="B35" i="2"/>
  <c r="B39" i="2"/>
  <c r="B43" i="2"/>
  <c r="B47" i="2"/>
  <c r="B51" i="2"/>
  <c r="B55" i="2"/>
  <c r="B59" i="2"/>
  <c r="B63" i="2"/>
  <c r="B67" i="2"/>
  <c r="B71" i="2"/>
  <c r="B75" i="2"/>
  <c r="B79" i="2"/>
  <c r="B84" i="2"/>
  <c r="B88" i="2"/>
  <c r="B92" i="2"/>
  <c r="B96" i="2"/>
  <c r="B100" i="2"/>
  <c r="AP104" i="2"/>
  <c r="AU104" i="2" s="1"/>
  <c r="AN104" i="2"/>
  <c r="AS104" i="2" s="1"/>
  <c r="B108" i="2"/>
  <c r="B24" i="2"/>
  <c r="B41" i="2"/>
  <c r="B57" i="2"/>
  <c r="B82" i="2"/>
  <c r="B15" i="2"/>
  <c r="B19" i="2"/>
  <c r="B23" i="2"/>
  <c r="B27" i="2"/>
  <c r="B32" i="2"/>
  <c r="B36" i="2"/>
  <c r="B40" i="2"/>
  <c r="B44" i="2"/>
  <c r="B48" i="2"/>
  <c r="B52" i="2"/>
  <c r="B56" i="2"/>
  <c r="B60" i="2"/>
  <c r="B64" i="2"/>
  <c r="B68" i="2"/>
  <c r="B72" i="2"/>
  <c r="B76" i="2"/>
  <c r="B81" i="2"/>
  <c r="B85" i="2"/>
  <c r="B89" i="2"/>
  <c r="B93" i="2"/>
  <c r="B97" i="2"/>
  <c r="B101" i="2"/>
  <c r="B105" i="2"/>
  <c r="B109" i="2"/>
  <c r="K15" i="1"/>
  <c r="G110" i="1"/>
  <c r="K110" i="1" s="1"/>
  <c r="G109" i="1"/>
  <c r="K109" i="1" s="1"/>
  <c r="G108" i="1"/>
  <c r="K108" i="1" s="1"/>
  <c r="G107" i="1"/>
  <c r="K107" i="1" s="1"/>
  <c r="G106" i="1"/>
  <c r="K106" i="1" s="1"/>
  <c r="G105" i="1"/>
  <c r="K105" i="1" s="1"/>
  <c r="G104" i="1"/>
  <c r="K104" i="1" s="1"/>
  <c r="G103" i="1"/>
  <c r="K103" i="1" s="1"/>
  <c r="G102" i="1"/>
  <c r="K102" i="1" s="1"/>
  <c r="G101" i="1"/>
  <c r="K101" i="1" s="1"/>
  <c r="G100" i="1"/>
  <c r="K100" i="1" s="1"/>
  <c r="G99" i="1"/>
  <c r="K99" i="1" s="1"/>
  <c r="G98" i="1"/>
  <c r="K98" i="1" s="1"/>
  <c r="G97" i="1"/>
  <c r="K97" i="1" s="1"/>
  <c r="G96" i="1"/>
  <c r="K96" i="1" s="1"/>
  <c r="G95" i="1"/>
  <c r="K95" i="1" s="1"/>
  <c r="G94" i="1"/>
  <c r="K94" i="1" s="1"/>
  <c r="G93" i="1"/>
  <c r="K93" i="1" s="1"/>
  <c r="G92" i="1"/>
  <c r="K92" i="1" s="1"/>
  <c r="G91" i="1"/>
  <c r="K91" i="1" s="1"/>
  <c r="G90" i="1"/>
  <c r="K90" i="1" s="1"/>
  <c r="G89" i="1"/>
  <c r="K89" i="1" s="1"/>
  <c r="G88" i="1"/>
  <c r="K88" i="1" s="1"/>
  <c r="G87" i="1"/>
  <c r="K87" i="1" s="1"/>
  <c r="G86" i="1"/>
  <c r="K86" i="1" s="1"/>
  <c r="G85" i="1"/>
  <c r="K85" i="1" s="1"/>
  <c r="G84" i="1"/>
  <c r="K84" i="1" s="1"/>
  <c r="G83" i="1"/>
  <c r="K83" i="1" s="1"/>
  <c r="G82" i="1"/>
  <c r="K82" i="1" s="1"/>
  <c r="G80" i="1"/>
  <c r="K80" i="1" s="1"/>
  <c r="G79" i="1"/>
  <c r="K79" i="1" s="1"/>
  <c r="G78" i="1"/>
  <c r="K78" i="1" s="1"/>
  <c r="G77" i="1"/>
  <c r="K77" i="1" s="1"/>
  <c r="G76" i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66" i="1"/>
  <c r="K66" i="1" s="1"/>
  <c r="G65" i="1"/>
  <c r="K65" i="1" s="1"/>
  <c r="G64" i="1"/>
  <c r="K64" i="1" s="1"/>
  <c r="G63" i="1"/>
  <c r="K63" i="1" s="1"/>
  <c r="G62" i="1"/>
  <c r="K62" i="1" s="1"/>
  <c r="G61" i="1"/>
  <c r="K61" i="1" s="1"/>
  <c r="G60" i="1"/>
  <c r="K60" i="1" s="1"/>
  <c r="G59" i="1"/>
  <c r="K59" i="1" s="1"/>
  <c r="G58" i="1"/>
  <c r="K58" i="1" s="1"/>
  <c r="G57" i="1"/>
  <c r="K57" i="1" s="1"/>
  <c r="G56" i="1"/>
  <c r="K56" i="1" s="1"/>
  <c r="G55" i="1"/>
  <c r="K55" i="1" s="1"/>
  <c r="G54" i="1"/>
  <c r="K54" i="1" s="1"/>
  <c r="G53" i="1"/>
  <c r="K53" i="1" s="1"/>
  <c r="G52" i="1"/>
  <c r="K52" i="1" s="1"/>
  <c r="G51" i="1"/>
  <c r="K51" i="1" s="1"/>
  <c r="G50" i="1"/>
  <c r="K50" i="1" s="1"/>
  <c r="G49" i="1"/>
  <c r="K49" i="1" s="1"/>
  <c r="G48" i="1"/>
  <c r="K48" i="1" s="1"/>
  <c r="G47" i="1"/>
  <c r="K47" i="1" s="1"/>
  <c r="G46" i="1"/>
  <c r="K46" i="1" s="1"/>
  <c r="G45" i="1"/>
  <c r="K45" i="1" s="1"/>
  <c r="G44" i="1"/>
  <c r="K44" i="1" s="1"/>
  <c r="G43" i="1"/>
  <c r="K43" i="1" s="1"/>
  <c r="G42" i="1"/>
  <c r="K42" i="1" s="1"/>
  <c r="G41" i="1"/>
  <c r="K41" i="1" s="1"/>
  <c r="G40" i="1"/>
  <c r="K40" i="1" s="1"/>
  <c r="G39" i="1"/>
  <c r="K39" i="1" s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J112" i="1"/>
  <c r="I112" i="1"/>
  <c r="H112" i="1"/>
  <c r="F112" i="1"/>
  <c r="E112" i="1"/>
  <c r="R112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AP98" i="2" l="1"/>
  <c r="AU98" i="2" s="1"/>
  <c r="AN98" i="2"/>
  <c r="AS98" i="2" s="1"/>
  <c r="AO98" i="2"/>
  <c r="AT98" i="2" s="1"/>
  <c r="AO45" i="2"/>
  <c r="AT45" i="2" s="1"/>
  <c r="AP45" i="2"/>
  <c r="AU45" i="2" s="1"/>
  <c r="AM45" i="2"/>
  <c r="AR45" i="2" s="1"/>
  <c r="AN45" i="2"/>
  <c r="AS45" i="2" s="1"/>
  <c r="AP94" i="2"/>
  <c r="AU94" i="2" s="1"/>
  <c r="AN94" i="2"/>
  <c r="AS94" i="2" s="1"/>
  <c r="AM109" i="2"/>
  <c r="AR109" i="2" s="1"/>
  <c r="AN109" i="2"/>
  <c r="AS109" i="2" s="1"/>
  <c r="AO109" i="2"/>
  <c r="AT109" i="2" s="1"/>
  <c r="AP109" i="2"/>
  <c r="AU109" i="2" s="1"/>
  <c r="AP82" i="2"/>
  <c r="AU82" i="2" s="1"/>
  <c r="AN82" i="2"/>
  <c r="AS82" i="2" s="1"/>
  <c r="AP47" i="2"/>
  <c r="AU47" i="2" s="1"/>
  <c r="AM47" i="2"/>
  <c r="AR47" i="2" s="1"/>
  <c r="AN47" i="2"/>
  <c r="AS47" i="2" s="1"/>
  <c r="AP66" i="2"/>
  <c r="AU66" i="2" s="1"/>
  <c r="AM66" i="2"/>
  <c r="AR66" i="2" s="1"/>
  <c r="AN66" i="2"/>
  <c r="AS66" i="2" s="1"/>
  <c r="AM33" i="2"/>
  <c r="AR33" i="2" s="1"/>
  <c r="AN33" i="2"/>
  <c r="AS33" i="2" s="1"/>
  <c r="AO33" i="2"/>
  <c r="AT33" i="2" s="1"/>
  <c r="AP33" i="2"/>
  <c r="AU33" i="2" s="1"/>
  <c r="AP64" i="2"/>
  <c r="AU64" i="2" s="1"/>
  <c r="AN64" i="2"/>
  <c r="AS64" i="2" s="1"/>
  <c r="AP24" i="2"/>
  <c r="AU24" i="2" s="1"/>
  <c r="AN24" i="2"/>
  <c r="AS24" i="2" s="1"/>
  <c r="AM24" i="2"/>
  <c r="AR24" i="2" s="1"/>
  <c r="AN67" i="2"/>
  <c r="AS67" i="2" s="1"/>
  <c r="AO67" i="2"/>
  <c r="AT67" i="2" s="1"/>
  <c r="AP67" i="2"/>
  <c r="AU67" i="2" s="1"/>
  <c r="AP106" i="2"/>
  <c r="AU106" i="2" s="1"/>
  <c r="AM106" i="2"/>
  <c r="AR106" i="2" s="1"/>
  <c r="AN106" i="2"/>
  <c r="AS106" i="2" s="1"/>
  <c r="AN99" i="2"/>
  <c r="AS99" i="2" s="1"/>
  <c r="AP99" i="2"/>
  <c r="AU99" i="2" s="1"/>
  <c r="AP54" i="2"/>
  <c r="AU54" i="2" s="1"/>
  <c r="AM54" i="2"/>
  <c r="AR54" i="2" s="1"/>
  <c r="AN54" i="2"/>
  <c r="AS54" i="2" s="1"/>
  <c r="AN52" i="2"/>
  <c r="AS52" i="2" s="1"/>
  <c r="AP52" i="2"/>
  <c r="AU52" i="2" s="1"/>
  <c r="AM19" i="2"/>
  <c r="AR19" i="2" s="1"/>
  <c r="AN19" i="2"/>
  <c r="AS19" i="2" s="1"/>
  <c r="AO19" i="2"/>
  <c r="AT19" i="2" s="1"/>
  <c r="AP19" i="2"/>
  <c r="AU19" i="2" s="1"/>
  <c r="AP55" i="2"/>
  <c r="AU55" i="2" s="1"/>
  <c r="AN55" i="2"/>
  <c r="AS55" i="2" s="1"/>
  <c r="AP22" i="2"/>
  <c r="AU22" i="2" s="1"/>
  <c r="AN22" i="2"/>
  <c r="AS22" i="2" s="1"/>
  <c r="AP37" i="2"/>
  <c r="AU37" i="2" s="1"/>
  <c r="AN37" i="2"/>
  <c r="AS37" i="2" s="1"/>
  <c r="AP74" i="2"/>
  <c r="AU74" i="2" s="1"/>
  <c r="AN74" i="2"/>
  <c r="AS74" i="2" s="1"/>
  <c r="AP42" i="2"/>
  <c r="AU42" i="2" s="1"/>
  <c r="AN42" i="2"/>
  <c r="AS42" i="2" s="1"/>
  <c r="AO72" i="2"/>
  <c r="AT72" i="2" s="1"/>
  <c r="AP72" i="2"/>
  <c r="AU72" i="2" s="1"/>
  <c r="AM72" i="2"/>
  <c r="AR72" i="2" s="1"/>
  <c r="AN72" i="2"/>
  <c r="AS72" i="2" s="1"/>
  <c r="AP57" i="2"/>
  <c r="AU57" i="2" s="1"/>
  <c r="AN57" i="2"/>
  <c r="AS57" i="2" s="1"/>
  <c r="AN43" i="2"/>
  <c r="AS43" i="2" s="1"/>
  <c r="AM43" i="2"/>
  <c r="AR43" i="2" s="1"/>
  <c r="AP43" i="2"/>
  <c r="AU43" i="2" s="1"/>
  <c r="AO43" i="2"/>
  <c r="AT43" i="2" s="1"/>
  <c r="AP73" i="2"/>
  <c r="AU73" i="2" s="1"/>
  <c r="AN73" i="2"/>
  <c r="AS73" i="2" s="1"/>
  <c r="AP62" i="2"/>
  <c r="AU62" i="2" s="1"/>
  <c r="AN62" i="2"/>
  <c r="AS62" i="2" s="1"/>
  <c r="AP20" i="2"/>
  <c r="AU20" i="2" s="1"/>
  <c r="AN20" i="2"/>
  <c r="AS20" i="2" s="1"/>
  <c r="AP93" i="2"/>
  <c r="AU93" i="2" s="1"/>
  <c r="AM93" i="2"/>
  <c r="AR93" i="2" s="1"/>
  <c r="AN93" i="2"/>
  <c r="AS93" i="2" s="1"/>
  <c r="AN60" i="2"/>
  <c r="AS60" i="2" s="1"/>
  <c r="AP60" i="2"/>
  <c r="AU60" i="2" s="1"/>
  <c r="AO60" i="2"/>
  <c r="AT60" i="2" s="1"/>
  <c r="AP27" i="2"/>
  <c r="AU27" i="2" s="1"/>
  <c r="AM27" i="2"/>
  <c r="AR27" i="2" s="1"/>
  <c r="AN27" i="2"/>
  <c r="AS27" i="2" s="1"/>
  <c r="AP108" i="2"/>
  <c r="AU108" i="2" s="1"/>
  <c r="AN108" i="2"/>
  <c r="AS108" i="2" s="1"/>
  <c r="AN96" i="2"/>
  <c r="AS96" i="2" s="1"/>
  <c r="AP96" i="2"/>
  <c r="AU96" i="2" s="1"/>
  <c r="AP63" i="2"/>
  <c r="AU63" i="2" s="1"/>
  <c r="AN63" i="2"/>
  <c r="AS63" i="2" s="1"/>
  <c r="AP31" i="2"/>
  <c r="AU31" i="2" s="1"/>
  <c r="AN31" i="2"/>
  <c r="AS31" i="2" s="1"/>
  <c r="AN102" i="2"/>
  <c r="AS102" i="2" s="1"/>
  <c r="AP102" i="2"/>
  <c r="AU102" i="2" s="1"/>
  <c r="AP53" i="2"/>
  <c r="AU53" i="2" s="1"/>
  <c r="AN53" i="2"/>
  <c r="AS53" i="2" s="1"/>
  <c r="AP95" i="2"/>
  <c r="AU95" i="2" s="1"/>
  <c r="AN95" i="2"/>
  <c r="AS95" i="2" s="1"/>
  <c r="AN50" i="2"/>
  <c r="AS50" i="2" s="1"/>
  <c r="AM50" i="2"/>
  <c r="AR50" i="2" s="1"/>
  <c r="AO50" i="2"/>
  <c r="AT50" i="2" s="1"/>
  <c r="AP50" i="2"/>
  <c r="AU50" i="2" s="1"/>
  <c r="AN17" i="2"/>
  <c r="AS17" i="2" s="1"/>
  <c r="AP17" i="2"/>
  <c r="AU17" i="2" s="1"/>
  <c r="AO101" i="2"/>
  <c r="AT101" i="2" s="1"/>
  <c r="AP101" i="2"/>
  <c r="AU101" i="2" s="1"/>
  <c r="AM101" i="2"/>
  <c r="AR101" i="2" s="1"/>
  <c r="AN101" i="2"/>
  <c r="AS101" i="2" s="1"/>
  <c r="AP68" i="2"/>
  <c r="AU68" i="2" s="1"/>
  <c r="AN68" i="2"/>
  <c r="AS68" i="2" s="1"/>
  <c r="AO36" i="2"/>
  <c r="AT36" i="2" s="1"/>
  <c r="AP36" i="2"/>
  <c r="AU36" i="2" s="1"/>
  <c r="AM36" i="2"/>
  <c r="AR36" i="2" s="1"/>
  <c r="AN36" i="2"/>
  <c r="AS36" i="2" s="1"/>
  <c r="AN41" i="2"/>
  <c r="AS41" i="2" s="1"/>
  <c r="AP41" i="2"/>
  <c r="AU41" i="2" s="1"/>
  <c r="AO71" i="2"/>
  <c r="AT71" i="2" s="1"/>
  <c r="AP71" i="2"/>
  <c r="AU71" i="2" s="1"/>
  <c r="AM71" i="2"/>
  <c r="AR71" i="2" s="1"/>
  <c r="AN71" i="2"/>
  <c r="AS71" i="2" s="1"/>
  <c r="AN39" i="2"/>
  <c r="AS39" i="2" s="1"/>
  <c r="AP39" i="2"/>
  <c r="AU39" i="2" s="1"/>
  <c r="AM65" i="2"/>
  <c r="AR65" i="2" s="1"/>
  <c r="AN65" i="2"/>
  <c r="AS65" i="2" s="1"/>
  <c r="AO65" i="2"/>
  <c r="AT65" i="2" s="1"/>
  <c r="AP65" i="2"/>
  <c r="AU65" i="2" s="1"/>
  <c r="AP103" i="2"/>
  <c r="AU103" i="2" s="1"/>
  <c r="AN103" i="2"/>
  <c r="AS103" i="2" s="1"/>
  <c r="AN58" i="2"/>
  <c r="AS58" i="2" s="1"/>
  <c r="AM58" i="2"/>
  <c r="AR58" i="2" s="1"/>
  <c r="AO58" i="2"/>
  <c r="AT58" i="2" s="1"/>
  <c r="AP58" i="2"/>
  <c r="AU58" i="2" s="1"/>
  <c r="AN25" i="2"/>
  <c r="AS25" i="2" s="1"/>
  <c r="AP25" i="2"/>
  <c r="AU25" i="2" s="1"/>
  <c r="AO89" i="2"/>
  <c r="AT89" i="2" s="1"/>
  <c r="AP89" i="2"/>
  <c r="AU89" i="2" s="1"/>
  <c r="AM89" i="2"/>
  <c r="AR89" i="2" s="1"/>
  <c r="AN89" i="2"/>
  <c r="AS89" i="2" s="1"/>
  <c r="AP56" i="2"/>
  <c r="AU56" i="2" s="1"/>
  <c r="AN56" i="2"/>
  <c r="AS56" i="2" s="1"/>
  <c r="AO23" i="2"/>
  <c r="AT23" i="2" s="1"/>
  <c r="AP23" i="2"/>
  <c r="AU23" i="2" s="1"/>
  <c r="AM23" i="2"/>
  <c r="AR23" i="2" s="1"/>
  <c r="AN23" i="2"/>
  <c r="AS23" i="2" s="1"/>
  <c r="AP92" i="2"/>
  <c r="AU92" i="2" s="1"/>
  <c r="AN92" i="2"/>
  <c r="AS92" i="2" s="1"/>
  <c r="AP59" i="2"/>
  <c r="AU59" i="2" s="1"/>
  <c r="AN59" i="2"/>
  <c r="AS59" i="2" s="1"/>
  <c r="AN26" i="2"/>
  <c r="AS26" i="2" s="1"/>
  <c r="AP26" i="2"/>
  <c r="AU26" i="2" s="1"/>
  <c r="AO26" i="2"/>
  <c r="AT26" i="2" s="1"/>
  <c r="AP91" i="2"/>
  <c r="AU91" i="2" s="1"/>
  <c r="AM91" i="2"/>
  <c r="AR91" i="2" s="1"/>
  <c r="AN91" i="2"/>
  <c r="AS91" i="2" s="1"/>
  <c r="AP46" i="2"/>
  <c r="AU46" i="2" s="1"/>
  <c r="AM46" i="2"/>
  <c r="AR46" i="2" s="1"/>
  <c r="AN46" i="2"/>
  <c r="AS46" i="2" s="1"/>
  <c r="AN76" i="2"/>
  <c r="AS76" i="2" s="1"/>
  <c r="AP76" i="2"/>
  <c r="AU76" i="2" s="1"/>
  <c r="AN44" i="2"/>
  <c r="AS44" i="2" s="1"/>
  <c r="AP44" i="2"/>
  <c r="AU44" i="2" s="1"/>
  <c r="AO79" i="2"/>
  <c r="AT79" i="2" s="1"/>
  <c r="AP79" i="2"/>
  <c r="AU79" i="2" s="1"/>
  <c r="AM79" i="2"/>
  <c r="AR79" i="2" s="1"/>
  <c r="AN79" i="2"/>
  <c r="AS79" i="2" s="1"/>
  <c r="AO16" i="2"/>
  <c r="AT16" i="2" s="1"/>
  <c r="AP16" i="2"/>
  <c r="AU16" i="2" s="1"/>
  <c r="AM16" i="2"/>
  <c r="AR16" i="2" s="1"/>
  <c r="AN16" i="2"/>
  <c r="AS16" i="2" s="1"/>
  <c r="AP34" i="2"/>
  <c r="AU34" i="2" s="1"/>
  <c r="AN34" i="2"/>
  <c r="AS34" i="2" s="1"/>
  <c r="AO97" i="2"/>
  <c r="AT97" i="2" s="1"/>
  <c r="AP97" i="2"/>
  <c r="AU97" i="2" s="1"/>
  <c r="AM97" i="2"/>
  <c r="AR97" i="2" s="1"/>
  <c r="AN97" i="2"/>
  <c r="AS97" i="2" s="1"/>
  <c r="AN32" i="2"/>
  <c r="AS32" i="2" s="1"/>
  <c r="AP32" i="2"/>
  <c r="AU32" i="2" s="1"/>
  <c r="AO32" i="2"/>
  <c r="AT32" i="2" s="1"/>
  <c r="AO100" i="2"/>
  <c r="AT100" i="2" s="1"/>
  <c r="AP100" i="2"/>
  <c r="AU100" i="2" s="1"/>
  <c r="AM100" i="2"/>
  <c r="AR100" i="2" s="1"/>
  <c r="AN100" i="2"/>
  <c r="AS100" i="2" s="1"/>
  <c r="AP35" i="2"/>
  <c r="AU35" i="2" s="1"/>
  <c r="AN35" i="2"/>
  <c r="AS35" i="2" s="1"/>
  <c r="AM61" i="2"/>
  <c r="AR61" i="2" s="1"/>
  <c r="AO61" i="2"/>
  <c r="AT61" i="2" s="1"/>
  <c r="AN61" i="2"/>
  <c r="AS61" i="2" s="1"/>
  <c r="AP61" i="2"/>
  <c r="AU61" i="2" s="1"/>
  <c r="AN21" i="2"/>
  <c r="AS21" i="2" s="1"/>
  <c r="AO21" i="2"/>
  <c r="AT21" i="2" s="1"/>
  <c r="AP21" i="2"/>
  <c r="AU21" i="2" s="1"/>
  <c r="AN85" i="2"/>
  <c r="AS85" i="2" s="1"/>
  <c r="AP85" i="2"/>
  <c r="AU85" i="2" s="1"/>
  <c r="AN88" i="2"/>
  <c r="AS88" i="2" s="1"/>
  <c r="AP88" i="2"/>
  <c r="AU88" i="2" s="1"/>
  <c r="AM90" i="2"/>
  <c r="AR90" i="2" s="1"/>
  <c r="AO90" i="2"/>
  <c r="AT90" i="2" s="1"/>
  <c r="AP90" i="2"/>
  <c r="AU90" i="2" s="1"/>
  <c r="AN90" i="2"/>
  <c r="AS90" i="2" s="1"/>
  <c r="AP87" i="2"/>
  <c r="AU87" i="2" s="1"/>
  <c r="AO87" i="2"/>
  <c r="AT87" i="2" s="1"/>
  <c r="AN87" i="2"/>
  <c r="AS87" i="2" s="1"/>
  <c r="AM87" i="2"/>
  <c r="AR87" i="2" s="1"/>
  <c r="AM69" i="2"/>
  <c r="AR69" i="2" s="1"/>
  <c r="AN69" i="2"/>
  <c r="AS69" i="2" s="1"/>
  <c r="AO69" i="2"/>
  <c r="AT69" i="2" s="1"/>
  <c r="AP69" i="2"/>
  <c r="AU69" i="2" s="1"/>
  <c r="AP105" i="2"/>
  <c r="AU105" i="2" s="1"/>
  <c r="AN105" i="2"/>
  <c r="AS105" i="2" s="1"/>
  <c r="AP40" i="2"/>
  <c r="AU40" i="2" s="1"/>
  <c r="AN40" i="2"/>
  <c r="AS40" i="2" s="1"/>
  <c r="AP75" i="2"/>
  <c r="AU75" i="2" s="1"/>
  <c r="AN75" i="2"/>
  <c r="AS75" i="2" s="1"/>
  <c r="AP107" i="2"/>
  <c r="AU107" i="2" s="1"/>
  <c r="AM107" i="2"/>
  <c r="AR107" i="2" s="1"/>
  <c r="AN107" i="2"/>
  <c r="AS107" i="2" s="1"/>
  <c r="AP30" i="2"/>
  <c r="AU30" i="2" s="1"/>
  <c r="AN30" i="2"/>
  <c r="AS30" i="2" s="1"/>
  <c r="AM81" i="2"/>
  <c r="AR81" i="2" s="1"/>
  <c r="AO81" i="2"/>
  <c r="AT81" i="2" s="1"/>
  <c r="AP81" i="2"/>
  <c r="AU81" i="2" s="1"/>
  <c r="AN81" i="2"/>
  <c r="AS81" i="2" s="1"/>
  <c r="AN48" i="2"/>
  <c r="AS48" i="2" s="1"/>
  <c r="AP48" i="2"/>
  <c r="AU48" i="2" s="1"/>
  <c r="AN15" i="2"/>
  <c r="AS15" i="2" s="1"/>
  <c r="AM15" i="2"/>
  <c r="AR15" i="2" s="1"/>
  <c r="AP15" i="2"/>
  <c r="AU15" i="2" s="1"/>
  <c r="AO15" i="2"/>
  <c r="AT15" i="2" s="1"/>
  <c r="AP84" i="2"/>
  <c r="AU84" i="2" s="1"/>
  <c r="AN84" i="2"/>
  <c r="AS84" i="2" s="1"/>
  <c r="AP51" i="2"/>
  <c r="AU51" i="2" s="1"/>
  <c r="AM51" i="2"/>
  <c r="AR51" i="2" s="1"/>
  <c r="AN51" i="2"/>
  <c r="AS51" i="2" s="1"/>
  <c r="AP18" i="2"/>
  <c r="AU18" i="2" s="1"/>
  <c r="AN18" i="2"/>
  <c r="AS18" i="2" s="1"/>
  <c r="AP86" i="2"/>
  <c r="AU86" i="2" s="1"/>
  <c r="AN86" i="2"/>
  <c r="AS86" i="2" s="1"/>
  <c r="AN28" i="2"/>
  <c r="AS28" i="2" s="1"/>
  <c r="AP28" i="2"/>
  <c r="AU28" i="2" s="1"/>
  <c r="AP83" i="2"/>
  <c r="AU83" i="2" s="1"/>
  <c r="AN83" i="2"/>
  <c r="AS83" i="2" s="1"/>
  <c r="AP70" i="2"/>
  <c r="AU70" i="2" s="1"/>
  <c r="AN70" i="2"/>
  <c r="AS70" i="2" s="1"/>
  <c r="AP38" i="2"/>
  <c r="AU38" i="2" s="1"/>
  <c r="AN38" i="2"/>
  <c r="AS38" i="2" s="1"/>
  <c r="AP49" i="2"/>
  <c r="AU49" i="2" s="1"/>
  <c r="AN49" i="2"/>
  <c r="AS49" i="2" s="1"/>
  <c r="Z112" i="1"/>
  <c r="K112" i="1"/>
  <c r="AO85" i="2"/>
  <c r="AT85" i="2" s="1"/>
  <c r="AM85" i="2"/>
  <c r="AR85" i="2" s="1"/>
  <c r="AO51" i="2"/>
  <c r="AT51" i="2" s="1"/>
  <c r="AO18" i="2"/>
  <c r="AT18" i="2" s="1"/>
  <c r="AM18" i="2"/>
  <c r="AR18" i="2" s="1"/>
  <c r="AO25" i="2"/>
  <c r="AT25" i="2" s="1"/>
  <c r="AM25" i="2"/>
  <c r="AR25" i="2" s="1"/>
  <c r="AO105" i="2"/>
  <c r="AT105" i="2" s="1"/>
  <c r="AM105" i="2"/>
  <c r="AR105" i="2" s="1"/>
  <c r="AO56" i="2"/>
  <c r="AT56" i="2" s="1"/>
  <c r="AM56" i="2"/>
  <c r="AR56" i="2" s="1"/>
  <c r="AO40" i="2"/>
  <c r="AT40" i="2" s="1"/>
  <c r="AM40" i="2"/>
  <c r="AR40" i="2" s="1"/>
  <c r="AO57" i="2"/>
  <c r="AT57" i="2" s="1"/>
  <c r="AM57" i="2"/>
  <c r="AR57" i="2" s="1"/>
  <c r="AO104" i="2"/>
  <c r="AT104" i="2" s="1"/>
  <c r="AM104" i="2"/>
  <c r="AR104" i="2" s="1"/>
  <c r="AM88" i="2"/>
  <c r="AR88" i="2" s="1"/>
  <c r="AO88" i="2"/>
  <c r="AT88" i="2" s="1"/>
  <c r="AO55" i="2"/>
  <c r="AT55" i="2" s="1"/>
  <c r="AM55" i="2"/>
  <c r="AR55" i="2" s="1"/>
  <c r="AO39" i="2"/>
  <c r="AT39" i="2" s="1"/>
  <c r="AM39" i="2"/>
  <c r="AR39" i="2" s="1"/>
  <c r="AO22" i="2"/>
  <c r="AT22" i="2" s="1"/>
  <c r="AM22" i="2"/>
  <c r="AR22" i="2" s="1"/>
  <c r="AA111" i="2"/>
  <c r="AO102" i="2"/>
  <c r="AT102" i="2" s="1"/>
  <c r="AM102" i="2"/>
  <c r="AR102" i="2" s="1"/>
  <c r="AO77" i="2"/>
  <c r="AT77" i="2" s="1"/>
  <c r="AM77" i="2"/>
  <c r="AR77" i="2" s="1"/>
  <c r="AO53" i="2"/>
  <c r="AT53" i="2" s="1"/>
  <c r="AM53" i="2"/>
  <c r="AR53" i="2" s="1"/>
  <c r="AO95" i="2"/>
  <c r="AT95" i="2" s="1"/>
  <c r="AM95" i="2"/>
  <c r="AR95" i="2" s="1"/>
  <c r="AO78" i="2"/>
  <c r="AT78" i="2" s="1"/>
  <c r="AM78" i="2"/>
  <c r="AR78" i="2" s="1"/>
  <c r="AO62" i="2"/>
  <c r="AT62" i="2" s="1"/>
  <c r="AM62" i="2"/>
  <c r="AR62" i="2" s="1"/>
  <c r="AO46" i="2"/>
  <c r="AT46" i="2" s="1"/>
  <c r="AO30" i="2"/>
  <c r="AT30" i="2" s="1"/>
  <c r="AM30" i="2"/>
  <c r="AR30" i="2" s="1"/>
  <c r="AO94" i="2"/>
  <c r="AT94" i="2" s="1"/>
  <c r="AM94" i="2"/>
  <c r="AR94" i="2" s="1"/>
  <c r="AO20" i="2"/>
  <c r="AT20" i="2" s="1"/>
  <c r="AM20" i="2"/>
  <c r="AR20" i="2" s="1"/>
  <c r="AO84" i="2"/>
  <c r="AT84" i="2" s="1"/>
  <c r="AM84" i="2"/>
  <c r="AR84" i="2" s="1"/>
  <c r="AO35" i="2"/>
  <c r="AT35" i="2" s="1"/>
  <c r="AM35" i="2"/>
  <c r="AR35" i="2" s="1"/>
  <c r="AN14" i="2"/>
  <c r="Y111" i="2"/>
  <c r="AO73" i="2"/>
  <c r="AT73" i="2" s="1"/>
  <c r="AM73" i="2"/>
  <c r="AR73" i="2" s="1"/>
  <c r="AO91" i="2"/>
  <c r="AT91" i="2" s="1"/>
  <c r="AO42" i="2"/>
  <c r="AT42" i="2" s="1"/>
  <c r="AM42" i="2"/>
  <c r="AR42" i="2" s="1"/>
  <c r="AO93" i="2"/>
  <c r="AT93" i="2" s="1"/>
  <c r="AO76" i="2"/>
  <c r="AT76" i="2" s="1"/>
  <c r="AM76" i="2"/>
  <c r="AR76" i="2" s="1"/>
  <c r="AM60" i="2"/>
  <c r="AR60" i="2" s="1"/>
  <c r="AO44" i="2"/>
  <c r="AT44" i="2" s="1"/>
  <c r="AM44" i="2"/>
  <c r="AR44" i="2" s="1"/>
  <c r="AO27" i="2"/>
  <c r="AT27" i="2" s="1"/>
  <c r="AO82" i="2"/>
  <c r="AT82" i="2" s="1"/>
  <c r="AM82" i="2"/>
  <c r="AR82" i="2" s="1"/>
  <c r="AO108" i="2"/>
  <c r="AT108" i="2" s="1"/>
  <c r="AM108" i="2"/>
  <c r="AR108" i="2" s="1"/>
  <c r="AM92" i="2"/>
  <c r="AR92" i="2" s="1"/>
  <c r="AO92" i="2"/>
  <c r="AT92" i="2" s="1"/>
  <c r="AO75" i="2"/>
  <c r="AT75" i="2" s="1"/>
  <c r="AM75" i="2"/>
  <c r="AR75" i="2" s="1"/>
  <c r="AO59" i="2"/>
  <c r="AT59" i="2" s="1"/>
  <c r="AM59" i="2"/>
  <c r="AR59" i="2" s="1"/>
  <c r="AM26" i="2"/>
  <c r="AR26" i="2" s="1"/>
  <c r="AO106" i="2"/>
  <c r="AT106" i="2" s="1"/>
  <c r="AO86" i="2"/>
  <c r="AT86" i="2" s="1"/>
  <c r="AM86" i="2"/>
  <c r="AR86" i="2" s="1"/>
  <c r="AO28" i="2"/>
  <c r="AT28" i="2" s="1"/>
  <c r="AM28" i="2"/>
  <c r="AR28" i="2" s="1"/>
  <c r="AO99" i="2"/>
  <c r="AT99" i="2" s="1"/>
  <c r="AM99" i="2"/>
  <c r="AR99" i="2" s="1"/>
  <c r="AO83" i="2"/>
  <c r="AT83" i="2" s="1"/>
  <c r="AM83" i="2"/>
  <c r="AR83" i="2" s="1"/>
  <c r="AO66" i="2"/>
  <c r="AT66" i="2" s="1"/>
  <c r="AO34" i="2"/>
  <c r="AT34" i="2" s="1"/>
  <c r="AM34" i="2"/>
  <c r="AR34" i="2" s="1"/>
  <c r="AO17" i="2"/>
  <c r="AT17" i="2" s="1"/>
  <c r="AM17" i="2"/>
  <c r="AR17" i="2" s="1"/>
  <c r="AO68" i="2"/>
  <c r="AT68" i="2" s="1"/>
  <c r="AM68" i="2"/>
  <c r="AR68" i="2" s="1"/>
  <c r="AO52" i="2"/>
  <c r="AT52" i="2" s="1"/>
  <c r="AM52" i="2"/>
  <c r="AR52" i="2" s="1"/>
  <c r="AO41" i="2"/>
  <c r="AT41" i="2" s="1"/>
  <c r="AM41" i="2"/>
  <c r="AR41" i="2" s="1"/>
  <c r="AM67" i="2"/>
  <c r="AR67" i="2" s="1"/>
  <c r="AM98" i="2"/>
  <c r="AR98" i="2" s="1"/>
  <c r="AO107" i="2"/>
  <c r="AT107" i="2" s="1"/>
  <c r="AO74" i="2"/>
  <c r="AT74" i="2" s="1"/>
  <c r="AM74" i="2"/>
  <c r="AR74" i="2" s="1"/>
  <c r="AO64" i="2"/>
  <c r="AT64" i="2" s="1"/>
  <c r="AM64" i="2"/>
  <c r="AR64" i="2" s="1"/>
  <c r="AO48" i="2"/>
  <c r="AT48" i="2" s="1"/>
  <c r="AM48" i="2"/>
  <c r="AR48" i="2" s="1"/>
  <c r="AM32" i="2"/>
  <c r="AR32" i="2" s="1"/>
  <c r="AO24" i="2"/>
  <c r="AT24" i="2" s="1"/>
  <c r="AO96" i="2"/>
  <c r="AT96" i="2" s="1"/>
  <c r="AM96" i="2"/>
  <c r="AR96" i="2" s="1"/>
  <c r="AO63" i="2"/>
  <c r="AT63" i="2" s="1"/>
  <c r="AM63" i="2"/>
  <c r="AR63" i="2" s="1"/>
  <c r="AO47" i="2"/>
  <c r="AT47" i="2" s="1"/>
  <c r="AR31" i="2"/>
  <c r="AO31" i="2"/>
  <c r="AT31" i="2" s="1"/>
  <c r="AO37" i="2"/>
  <c r="AT37" i="2" s="1"/>
  <c r="AM37" i="2"/>
  <c r="AR37" i="2" s="1"/>
  <c r="AO103" i="2"/>
  <c r="AT103" i="2" s="1"/>
  <c r="AM103" i="2"/>
  <c r="AR103" i="2" s="1"/>
  <c r="AO70" i="2"/>
  <c r="AT70" i="2" s="1"/>
  <c r="AM70" i="2"/>
  <c r="AR70" i="2" s="1"/>
  <c r="AO54" i="2"/>
  <c r="AT54" i="2" s="1"/>
  <c r="AO38" i="2"/>
  <c r="AT38" i="2" s="1"/>
  <c r="AM38" i="2"/>
  <c r="AR38" i="2" s="1"/>
  <c r="AM21" i="2"/>
  <c r="AR21" i="2" s="1"/>
  <c r="AO49" i="2"/>
  <c r="AT49" i="2" s="1"/>
  <c r="AM49" i="2"/>
  <c r="AR49" i="2" s="1"/>
  <c r="G112" i="1"/>
  <c r="AF111" i="2" l="1"/>
  <c r="AE111" i="2"/>
  <c r="AM14" i="2"/>
  <c r="AC111" i="2"/>
  <c r="AP14" i="2"/>
  <c r="AP111" i="2" s="1"/>
  <c r="AD111" i="2"/>
  <c r="AO14" i="2"/>
  <c r="Z111" i="2"/>
  <c r="AS14" i="2"/>
  <c r="AS111" i="2" s="1"/>
  <c r="AN111" i="2"/>
  <c r="X111" i="2"/>
  <c r="AU14" i="2" l="1"/>
  <c r="AU111" i="2" s="1"/>
  <c r="AM111" i="2"/>
  <c r="AR14" i="2"/>
  <c r="AR111" i="2" s="1"/>
  <c r="AO111" i="2"/>
  <c r="AT14" i="2"/>
  <c r="AT111" i="2" s="1"/>
  <c r="Y15" i="1" l="1"/>
  <c r="Y79" i="1" l="1"/>
  <c r="Y95" i="1"/>
  <c r="Y94" i="1"/>
  <c r="Y74" i="1"/>
  <c r="Y91" i="1"/>
  <c r="Y32" i="1"/>
  <c r="Y107" i="1"/>
  <c r="Y34" i="1"/>
  <c r="Y56" i="1"/>
  <c r="Y50" i="1"/>
  <c r="Y18" i="1"/>
  <c r="Y92" i="1" l="1"/>
  <c r="Y63" i="1"/>
  <c r="Y87" i="1"/>
  <c r="Y99" i="1"/>
  <c r="Y52" i="1"/>
  <c r="Y97" i="1"/>
  <c r="Y90" i="1"/>
  <c r="Y60" i="1"/>
  <c r="Y78" i="1"/>
  <c r="Y25" i="1"/>
  <c r="Y59" i="1"/>
  <c r="Y104" i="1"/>
  <c r="Y83" i="1"/>
  <c r="Y30" i="1"/>
  <c r="Y86" i="1"/>
  <c r="Y21" i="1"/>
  <c r="Y71" i="1"/>
  <c r="Y27" i="1"/>
  <c r="Y47" i="1"/>
  <c r="Y77" i="1"/>
  <c r="Y109" i="1"/>
  <c r="Y82" i="1"/>
  <c r="Y105" i="1"/>
  <c r="Y33" i="1"/>
  <c r="Y75" i="1"/>
  <c r="Y41" i="1"/>
  <c r="Y31" i="1"/>
  <c r="Y38" i="1"/>
  <c r="V54" i="1"/>
  <c r="V21" i="1"/>
  <c r="Y24" i="1"/>
  <c r="Y103" i="1"/>
  <c r="Y62" i="1"/>
  <c r="V19" i="1"/>
  <c r="V78" i="1"/>
  <c r="V90" i="1"/>
  <c r="V86" i="1"/>
  <c r="V100" i="1"/>
  <c r="V35" i="1"/>
  <c r="V64" i="1"/>
  <c r="V39" i="1"/>
  <c r="Y101" i="1"/>
  <c r="V76" i="1"/>
  <c r="Y80" i="1"/>
  <c r="Y108" i="1"/>
  <c r="Y44" i="1"/>
  <c r="Y28" i="1"/>
  <c r="Y23" i="1"/>
  <c r="Y102" i="1"/>
  <c r="Y61" i="1"/>
  <c r="Y40" i="1"/>
  <c r="V61" i="1"/>
  <c r="Y96" i="1"/>
  <c r="Y53" i="1"/>
  <c r="Y26" i="1"/>
  <c r="Y46" i="1"/>
  <c r="Y54" i="1"/>
  <c r="Y36" i="1"/>
  <c r="Y17" i="1"/>
  <c r="Y48" i="1"/>
  <c r="Y49" i="1"/>
  <c r="Y70" i="1"/>
  <c r="Y19" i="1"/>
  <c r="Y98" i="1"/>
  <c r="Y69" i="1"/>
  <c r="Y76" i="1"/>
  <c r="Y93" i="1"/>
  <c r="Y57" i="1"/>
  <c r="Y64" i="1"/>
  <c r="Y110" i="1"/>
  <c r="Y37" i="1"/>
  <c r="Y39" i="1"/>
  <c r="Y89" i="1"/>
  <c r="Y73" i="1"/>
  <c r="Y42" i="1"/>
  <c r="Y16" i="1" l="1"/>
  <c r="V15" i="1"/>
  <c r="U31" i="1"/>
  <c r="U60" i="1"/>
  <c r="U101" i="1"/>
  <c r="Y106" i="1"/>
  <c r="Y67" i="1"/>
  <c r="Y65" i="1"/>
  <c r="Y100" i="1"/>
  <c r="Y58" i="1"/>
  <c r="Y72" i="1"/>
  <c r="Y66" i="1"/>
  <c r="V88" i="1"/>
  <c r="V37" i="1"/>
  <c r="V92" i="1"/>
  <c r="V72" i="1"/>
  <c r="V55" i="1"/>
  <c r="V17" i="1"/>
  <c r="V107" i="1"/>
  <c r="V26" i="1"/>
  <c r="V96" i="1"/>
  <c r="V70" i="1"/>
  <c r="Y55" i="1"/>
  <c r="Y51" i="1"/>
  <c r="Y43" i="1"/>
  <c r="V89" i="1"/>
  <c r="V25" i="1"/>
  <c r="V102" i="1"/>
  <c r="V33" i="1"/>
  <c r="V66" i="1"/>
  <c r="V27" i="1"/>
  <c r="V84" i="1"/>
  <c r="V68" i="1"/>
  <c r="V57" i="1"/>
  <c r="V45" i="1"/>
  <c r="V22" i="1"/>
  <c r="V63" i="1"/>
  <c r="V29" i="1"/>
  <c r="V105" i="1"/>
  <c r="V94" i="1"/>
  <c r="V18" i="1"/>
  <c r="Y68" i="1"/>
  <c r="V91" i="1"/>
  <c r="V103" i="1"/>
  <c r="Y29" i="1"/>
  <c r="Y85" i="1"/>
  <c r="V47" i="1"/>
  <c r="V77" i="1"/>
  <c r="V85" i="1"/>
  <c r="V40" i="1"/>
  <c r="V30" i="1"/>
  <c r="V23" i="1"/>
  <c r="V69" i="1"/>
  <c r="V46" i="1"/>
  <c r="V97" i="1"/>
  <c r="Y35" i="1"/>
  <c r="V32" i="1"/>
  <c r="V87" i="1"/>
  <c r="Y88" i="1"/>
  <c r="V106" i="1"/>
  <c r="V83" i="1"/>
  <c r="V38" i="1"/>
  <c r="V52" i="1"/>
  <c r="V95" i="1"/>
  <c r="V82" i="1"/>
  <c r="V65" i="1"/>
  <c r="V104" i="1"/>
  <c r="V42" i="1"/>
  <c r="V43" i="1"/>
  <c r="V24" i="1"/>
  <c r="Y84" i="1"/>
  <c r="Y22" i="1"/>
  <c r="V71" i="1"/>
  <c r="V41" i="1"/>
  <c r="V98" i="1"/>
  <c r="V74" i="1"/>
  <c r="V62" i="1"/>
  <c r="V51" i="1"/>
  <c r="V28" i="1"/>
  <c r="V48" i="1"/>
  <c r="V53" i="1"/>
  <c r="V44" i="1"/>
  <c r="V49" i="1"/>
  <c r="V79" i="1"/>
  <c r="V36" i="1"/>
  <c r="V67" i="1"/>
  <c r="V20" i="1"/>
  <c r="V93" i="1"/>
  <c r="V58" i="1"/>
  <c r="V80" i="1"/>
  <c r="V59" i="1"/>
  <c r="V99" i="1"/>
  <c r="V108" i="1"/>
  <c r="V110" i="1"/>
  <c r="V56" i="1"/>
  <c r="V34" i="1"/>
  <c r="Y45" i="1"/>
  <c r="V109" i="1"/>
  <c r="U95" i="1" l="1"/>
  <c r="W95" i="1" s="1"/>
  <c r="O95" i="1"/>
  <c r="U42" i="1"/>
  <c r="W42" i="1" s="1"/>
  <c r="O42" i="1"/>
  <c r="O92" i="1"/>
  <c r="U92" i="1"/>
  <c r="W92" i="1" s="1"/>
  <c r="O79" i="1"/>
  <c r="U79" i="1"/>
  <c r="W79" i="1" s="1"/>
  <c r="O102" i="1"/>
  <c r="U102" i="1"/>
  <c r="W102" i="1" s="1"/>
  <c r="U91" i="1"/>
  <c r="W91" i="1" s="1"/>
  <c r="O91" i="1"/>
  <c r="O45" i="1"/>
  <c r="U45" i="1"/>
  <c r="W45" i="1" s="1"/>
  <c r="U107" i="1"/>
  <c r="W107" i="1" s="1"/>
  <c r="O107" i="1"/>
  <c r="O23" i="1"/>
  <c r="U23" i="1"/>
  <c r="W23" i="1" s="1"/>
  <c r="U34" i="1"/>
  <c r="W34" i="1" s="1"/>
  <c r="O34" i="1"/>
  <c r="O25" i="1"/>
  <c r="U25" i="1"/>
  <c r="W25" i="1" s="1"/>
  <c r="U83" i="1"/>
  <c r="W83" i="1" s="1"/>
  <c r="O83" i="1"/>
  <c r="U75" i="1"/>
  <c r="O89" i="1"/>
  <c r="U89" i="1"/>
  <c r="W89" i="1" s="1"/>
  <c r="U109" i="1"/>
  <c r="W109" i="1" s="1"/>
  <c r="O109" i="1"/>
  <c r="O80" i="1"/>
  <c r="U80" i="1"/>
  <c r="W80" i="1" s="1"/>
  <c r="O15" i="1"/>
  <c r="U15" i="1"/>
  <c r="O82" i="1"/>
  <c r="U82" i="1"/>
  <c r="W82" i="1" s="1"/>
  <c r="O84" i="1"/>
  <c r="U84" i="1"/>
  <c r="W84" i="1" s="1"/>
  <c r="O48" i="1"/>
  <c r="U48" i="1"/>
  <c r="W48" i="1" s="1"/>
  <c r="U58" i="1"/>
  <c r="W58" i="1" s="1"/>
  <c r="O58" i="1"/>
  <c r="O96" i="1"/>
  <c r="U96" i="1"/>
  <c r="W96" i="1" s="1"/>
  <c r="U38" i="1"/>
  <c r="W38" i="1" s="1"/>
  <c r="O38" i="1"/>
  <c r="O55" i="1"/>
  <c r="U55" i="1"/>
  <c r="W55" i="1" s="1"/>
  <c r="O29" i="1"/>
  <c r="U29" i="1"/>
  <c r="W29" i="1" s="1"/>
  <c r="U72" i="1"/>
  <c r="W72" i="1" s="1"/>
  <c r="O72" i="1"/>
  <c r="U50" i="1"/>
  <c r="U18" i="1"/>
  <c r="W18" i="1" s="1"/>
  <c r="O18" i="1"/>
  <c r="O27" i="1"/>
  <c r="U27" i="1"/>
  <c r="W27" i="1" s="1"/>
  <c r="U26" i="1"/>
  <c r="W26" i="1" s="1"/>
  <c r="O26" i="1"/>
  <c r="O63" i="1"/>
  <c r="U63" i="1"/>
  <c r="W63" i="1" s="1"/>
  <c r="O88" i="1"/>
  <c r="U88" i="1"/>
  <c r="W88" i="1" s="1"/>
  <c r="O110" i="1"/>
  <c r="U110" i="1"/>
  <c r="W110" i="1" s="1"/>
  <c r="O59" i="1"/>
  <c r="U59" i="1"/>
  <c r="W59" i="1" s="1"/>
  <c r="O71" i="1"/>
  <c r="U71" i="1"/>
  <c r="W71" i="1" s="1"/>
  <c r="U74" i="1"/>
  <c r="W74" i="1" s="1"/>
  <c r="O74" i="1"/>
  <c r="U66" i="1"/>
  <c r="W66" i="1" s="1"/>
  <c r="O66" i="1"/>
  <c r="O77" i="1"/>
  <c r="U77" i="1"/>
  <c r="W77" i="1" s="1"/>
  <c r="O49" i="1"/>
  <c r="U49" i="1"/>
  <c r="W49" i="1" s="1"/>
  <c r="O97" i="1"/>
  <c r="U97" i="1"/>
  <c r="W97" i="1" s="1"/>
  <c r="O47" i="1"/>
  <c r="U47" i="1"/>
  <c r="W47" i="1" s="1"/>
  <c r="X63" i="1"/>
  <c r="X55" i="1"/>
  <c r="X79" i="1"/>
  <c r="V73" i="1"/>
  <c r="V60" i="1" l="1"/>
  <c r="W60" i="1" s="1"/>
  <c r="O60" i="1"/>
  <c r="O100" i="1"/>
  <c r="U100" i="1"/>
  <c r="W100" i="1" s="1"/>
  <c r="O39" i="1"/>
  <c r="U39" i="1"/>
  <c r="W39" i="1" s="1"/>
  <c r="O86" i="1"/>
  <c r="U86" i="1"/>
  <c r="W86" i="1" s="1"/>
  <c r="W15" i="1"/>
  <c r="O16" i="1"/>
  <c r="U16" i="1"/>
  <c r="AA63" i="1"/>
  <c r="AA79" i="1"/>
  <c r="O19" i="1"/>
  <c r="U19" i="1"/>
  <c r="W19" i="1" s="1"/>
  <c r="O73" i="1"/>
  <c r="U73" i="1"/>
  <c r="W73" i="1" s="1"/>
  <c r="V16" i="1"/>
  <c r="U78" i="1"/>
  <c r="W78" i="1" s="1"/>
  <c r="O78" i="1"/>
  <c r="S55" i="1"/>
  <c r="V31" i="1"/>
  <c r="W31" i="1" s="1"/>
  <c r="O31" i="1"/>
  <c r="S63" i="1"/>
  <c r="AA55" i="1"/>
  <c r="U54" i="1"/>
  <c r="W54" i="1" s="1"/>
  <c r="O54" i="1"/>
  <c r="S79" i="1"/>
  <c r="X90" i="1"/>
  <c r="X32" i="1"/>
  <c r="X104" i="1"/>
  <c r="U99" i="1" l="1"/>
  <c r="W99" i="1" s="1"/>
  <c r="O99" i="1"/>
  <c r="O20" i="1"/>
  <c r="U20" i="1"/>
  <c r="W20" i="1" s="1"/>
  <c r="V75" i="1"/>
  <c r="W75" i="1" s="1"/>
  <c r="O75" i="1"/>
  <c r="O108" i="1"/>
  <c r="U108" i="1"/>
  <c r="W108" i="1" s="1"/>
  <c r="O69" i="1"/>
  <c r="U69" i="1"/>
  <c r="W69" i="1" s="1"/>
  <c r="X62" i="1"/>
  <c r="X78" i="1"/>
  <c r="AA78" i="1" s="1"/>
  <c r="X39" i="1"/>
  <c r="X43" i="1"/>
  <c r="O24" i="1"/>
  <c r="S24" i="1" s="1"/>
  <c r="U24" i="1"/>
  <c r="W24" i="1" s="1"/>
  <c r="O51" i="1"/>
  <c r="U51" i="1"/>
  <c r="W51" i="1" s="1"/>
  <c r="U62" i="1"/>
  <c r="W62" i="1" s="1"/>
  <c r="O62" i="1"/>
  <c r="O98" i="1"/>
  <c r="U98" i="1"/>
  <c r="W98" i="1" s="1"/>
  <c r="V101" i="1"/>
  <c r="W101" i="1" s="1"/>
  <c r="O101" i="1"/>
  <c r="O36" i="1"/>
  <c r="U36" i="1"/>
  <c r="W36" i="1" s="1"/>
  <c r="O41" i="1"/>
  <c r="U41" i="1"/>
  <c r="W41" i="1" s="1"/>
  <c r="O17" i="1"/>
  <c r="U17" i="1"/>
  <c r="X20" i="1"/>
  <c r="X101" i="1"/>
  <c r="X54" i="1"/>
  <c r="AA54" i="1" s="1"/>
  <c r="O44" i="1"/>
  <c r="U44" i="1"/>
  <c r="W44" i="1" s="1"/>
  <c r="U32" i="1"/>
  <c r="W32" i="1" s="1"/>
  <c r="AA32" i="1" s="1"/>
  <c r="O52" i="1"/>
  <c r="U52" i="1"/>
  <c r="W52" i="1" s="1"/>
  <c r="O94" i="1"/>
  <c r="U94" i="1"/>
  <c r="W94" i="1" s="1"/>
  <c r="O33" i="1"/>
  <c r="U33" i="1"/>
  <c r="W33" i="1" s="1"/>
  <c r="U46" i="1"/>
  <c r="W46" i="1" s="1"/>
  <c r="O46" i="1"/>
  <c r="O56" i="1"/>
  <c r="U56" i="1"/>
  <c r="W56" i="1" s="1"/>
  <c r="O106" i="1"/>
  <c r="U106" i="1"/>
  <c r="W106" i="1" s="1"/>
  <c r="U64" i="1"/>
  <c r="W64" i="1" s="1"/>
  <c r="O64" i="1"/>
  <c r="X50" i="1"/>
  <c r="X86" i="1"/>
  <c r="AA86" i="1" s="1"/>
  <c r="U103" i="1"/>
  <c r="W103" i="1" s="1"/>
  <c r="O103" i="1"/>
  <c r="O93" i="1"/>
  <c r="U93" i="1"/>
  <c r="W93" i="1" s="1"/>
  <c r="S39" i="1"/>
  <c r="O37" i="1"/>
  <c r="U37" i="1"/>
  <c r="W37" i="1" s="1"/>
  <c r="O28" i="1"/>
  <c r="U28" i="1"/>
  <c r="W28" i="1" s="1"/>
  <c r="X69" i="1"/>
  <c r="O61" i="1"/>
  <c r="U61" i="1"/>
  <c r="W61" i="1" s="1"/>
  <c r="N112" i="1"/>
  <c r="U68" i="1"/>
  <c r="W68" i="1" s="1"/>
  <c r="O68" i="1"/>
  <c r="O40" i="1"/>
  <c r="U40" i="1"/>
  <c r="W40" i="1" s="1"/>
  <c r="U30" i="1"/>
  <c r="W30" i="1" s="1"/>
  <c r="O30" i="1"/>
  <c r="U70" i="1"/>
  <c r="W70" i="1" s="1"/>
  <c r="O70" i="1"/>
  <c r="X76" i="1"/>
  <c r="M112" i="1"/>
  <c r="X24" i="1"/>
  <c r="X31" i="1"/>
  <c r="AA31" i="1" s="1"/>
  <c r="U87" i="1"/>
  <c r="W87" i="1" s="1"/>
  <c r="O87" i="1"/>
  <c r="O76" i="1"/>
  <c r="S76" i="1" s="1"/>
  <c r="U76" i="1"/>
  <c r="W76" i="1" s="1"/>
  <c r="O35" i="1"/>
  <c r="U35" i="1"/>
  <c r="W35" i="1" s="1"/>
  <c r="U22" i="1"/>
  <c r="W22" i="1" s="1"/>
  <c r="O22" i="1"/>
  <c r="O21" i="1"/>
  <c r="U21" i="1"/>
  <c r="W21" i="1" s="1"/>
  <c r="O65" i="1"/>
  <c r="U65" i="1"/>
  <c r="W65" i="1" s="1"/>
  <c r="O53" i="1"/>
  <c r="U53" i="1"/>
  <c r="W53" i="1" s="1"/>
  <c r="U105" i="1"/>
  <c r="W105" i="1" s="1"/>
  <c r="O105" i="1"/>
  <c r="V50" i="1"/>
  <c r="W50" i="1" s="1"/>
  <c r="O50" i="1"/>
  <c r="S50" i="1" s="1"/>
  <c r="O43" i="1"/>
  <c r="S43" i="1" s="1"/>
  <c r="U43" i="1"/>
  <c r="W43" i="1" s="1"/>
  <c r="O85" i="1"/>
  <c r="U85" i="1"/>
  <c r="W85" i="1" s="1"/>
  <c r="W16" i="1"/>
  <c r="AA39" i="1"/>
  <c r="X35" i="1"/>
  <c r="AA50" i="1" l="1"/>
  <c r="AA76" i="1"/>
  <c r="AA43" i="1"/>
  <c r="S62" i="1"/>
  <c r="S31" i="1"/>
  <c r="AA62" i="1"/>
  <c r="X106" i="1"/>
  <c r="AA106" i="1" s="1"/>
  <c r="X66" i="1"/>
  <c r="AA66" i="1" s="1"/>
  <c r="S66" i="1"/>
  <c r="X91" i="1"/>
  <c r="AA91" i="1" s="1"/>
  <c r="S91" i="1"/>
  <c r="X93" i="1"/>
  <c r="AA93" i="1" s="1"/>
  <c r="X57" i="1"/>
  <c r="X52" i="1"/>
  <c r="AA52" i="1" s="1"/>
  <c r="X51" i="1"/>
  <c r="AA51" i="1" s="1"/>
  <c r="X15" i="1"/>
  <c r="S15" i="1"/>
  <c r="X68" i="1"/>
  <c r="AA68" i="1" s="1"/>
  <c r="X75" i="1"/>
  <c r="X85" i="1"/>
  <c r="AA85" i="1" s="1"/>
  <c r="X97" i="1"/>
  <c r="AA97" i="1" s="1"/>
  <c r="S97" i="1"/>
  <c r="X29" i="1"/>
  <c r="AA29" i="1" s="1"/>
  <c r="S29" i="1"/>
  <c r="X89" i="1"/>
  <c r="AA89" i="1" s="1"/>
  <c r="S89" i="1"/>
  <c r="S101" i="1"/>
  <c r="S54" i="1"/>
  <c r="X48" i="1"/>
  <c r="AA48" i="1" s="1"/>
  <c r="S48" i="1"/>
  <c r="S78" i="1"/>
  <c r="X27" i="1"/>
  <c r="AA27" i="1" s="1"/>
  <c r="S27" i="1"/>
  <c r="X45" i="1"/>
  <c r="AA45" i="1" s="1"/>
  <c r="S45" i="1"/>
  <c r="Y20" i="1"/>
  <c r="Y112" i="1" s="1"/>
  <c r="Q112" i="1"/>
  <c r="O90" i="1"/>
  <c r="S90" i="1" s="1"/>
  <c r="U90" i="1"/>
  <c r="W90" i="1" s="1"/>
  <c r="AA90" i="1" s="1"/>
  <c r="X103" i="1"/>
  <c r="AA103" i="1" s="1"/>
  <c r="X64" i="1"/>
  <c r="AA64" i="1" s="1"/>
  <c r="X30" i="1"/>
  <c r="AA30" i="1" s="1"/>
  <c r="X87" i="1"/>
  <c r="AA87" i="1" s="1"/>
  <c r="X22" i="1"/>
  <c r="AA22" i="1" s="1"/>
  <c r="X61" i="1"/>
  <c r="AA61" i="1" s="1"/>
  <c r="X17" i="1"/>
  <c r="AA35" i="1"/>
  <c r="X82" i="1"/>
  <c r="AA82" i="1" s="1"/>
  <c r="S82" i="1"/>
  <c r="O104" i="1"/>
  <c r="S104" i="1" s="1"/>
  <c r="U104" i="1"/>
  <c r="W104" i="1" s="1"/>
  <c r="AA104" i="1" s="1"/>
  <c r="X77" i="1"/>
  <c r="AA77" i="1" s="1"/>
  <c r="S77" i="1"/>
  <c r="AA37" i="1"/>
  <c r="X92" i="1"/>
  <c r="AA92" i="1" s="1"/>
  <c r="S92" i="1"/>
  <c r="X95" i="1"/>
  <c r="AA95" i="1" s="1"/>
  <c r="S95" i="1"/>
  <c r="X49" i="1"/>
  <c r="AA49" i="1" s="1"/>
  <c r="S49" i="1"/>
  <c r="S86" i="1"/>
  <c r="AA101" i="1"/>
  <c r="O57" i="1"/>
  <c r="S57" i="1" s="1"/>
  <c r="U57" i="1"/>
  <c r="W57" i="1" s="1"/>
  <c r="AA69" i="1"/>
  <c r="AA75" i="1"/>
  <c r="X98" i="1"/>
  <c r="AA98" i="1" s="1"/>
  <c r="X37" i="1"/>
  <c r="X56" i="1"/>
  <c r="AA56" i="1" s="1"/>
  <c r="S93" i="1"/>
  <c r="X38" i="1"/>
  <c r="AA38" i="1" s="1"/>
  <c r="S38" i="1"/>
  <c r="S20" i="1"/>
  <c r="X44" i="1"/>
  <c r="AA44" i="1" s="1"/>
  <c r="X46" i="1"/>
  <c r="AA46" i="1" s="1"/>
  <c r="X65" i="1"/>
  <c r="AA65" i="1" s="1"/>
  <c r="X67" i="1"/>
  <c r="X70" i="1"/>
  <c r="AA70" i="1" s="1"/>
  <c r="X99" i="1"/>
  <c r="AA99" i="1" s="1"/>
  <c r="X21" i="1"/>
  <c r="AA21" i="1" s="1"/>
  <c r="S22" i="1"/>
  <c r="S35" i="1"/>
  <c r="O67" i="1"/>
  <c r="U67" i="1"/>
  <c r="W67" i="1" s="1"/>
  <c r="S70" i="1"/>
  <c r="V112" i="1"/>
  <c r="W17" i="1"/>
  <c r="AA24" i="1"/>
  <c r="S69" i="1"/>
  <c r="X110" i="1"/>
  <c r="AA110" i="1" s="1"/>
  <c r="S110" i="1"/>
  <c r="X33" i="1"/>
  <c r="AA33" i="1" s="1"/>
  <c r="AA57" i="1" l="1"/>
  <c r="AA17" i="1"/>
  <c r="S87" i="1"/>
  <c r="S46" i="1"/>
  <c r="S64" i="1"/>
  <c r="S51" i="1"/>
  <c r="S61" i="1"/>
  <c r="S44" i="1"/>
  <c r="S106" i="1"/>
  <c r="S37" i="1"/>
  <c r="S52" i="1"/>
  <c r="S75" i="1"/>
  <c r="X71" i="1"/>
  <c r="AA71" i="1" s="1"/>
  <c r="S71" i="1"/>
  <c r="X74" i="1"/>
  <c r="AA74" i="1" s="1"/>
  <c r="S74" i="1"/>
  <c r="U112" i="1"/>
  <c r="AA67" i="1"/>
  <c r="S85" i="1"/>
  <c r="X83" i="1"/>
  <c r="AA83" i="1" s="1"/>
  <c r="S83" i="1"/>
  <c r="X102" i="1"/>
  <c r="AA102" i="1" s="1"/>
  <c r="S102" i="1"/>
  <c r="X109" i="1"/>
  <c r="AA109" i="1" s="1"/>
  <c r="S109" i="1"/>
  <c r="X34" i="1"/>
  <c r="AA34" i="1" s="1"/>
  <c r="S34" i="1"/>
  <c r="O112" i="1"/>
  <c r="S56" i="1"/>
  <c r="X73" i="1"/>
  <c r="AA73" i="1" s="1"/>
  <c r="S73" i="1"/>
  <c r="S68" i="1"/>
  <c r="X72" i="1"/>
  <c r="AA72" i="1" s="1"/>
  <c r="S72" i="1"/>
  <c r="X107" i="1"/>
  <c r="AA107" i="1" s="1"/>
  <c r="S107" i="1"/>
  <c r="S33" i="1"/>
  <c r="S65" i="1"/>
  <c r="X84" i="1"/>
  <c r="AA84" i="1" s="1"/>
  <c r="S84" i="1"/>
  <c r="X25" i="1"/>
  <c r="AA25" i="1" s="1"/>
  <c r="S25" i="1"/>
  <c r="X60" i="1"/>
  <c r="AA60" i="1" s="1"/>
  <c r="S60" i="1"/>
  <c r="S67" i="1"/>
  <c r="X47" i="1"/>
  <c r="AA47" i="1" s="1"/>
  <c r="S47" i="1"/>
  <c r="X100" i="1"/>
  <c r="AA100" i="1" s="1"/>
  <c r="S100" i="1"/>
  <c r="S99" i="1"/>
  <c r="W112" i="1"/>
  <c r="S17" i="1"/>
  <c r="S103" i="1"/>
  <c r="S30" i="1"/>
  <c r="X80" i="1"/>
  <c r="AA80" i="1" s="1"/>
  <c r="S80" i="1"/>
  <c r="AA20" i="1"/>
  <c r="S98" i="1"/>
  <c r="S21" i="1"/>
  <c r="X42" i="1"/>
  <c r="AA42" i="1" s="1"/>
  <c r="S42" i="1"/>
  <c r="X96" i="1"/>
  <c r="AA96" i="1" s="1"/>
  <c r="S96" i="1"/>
  <c r="X19" i="1"/>
  <c r="AA19" i="1" s="1"/>
  <c r="S19" i="1"/>
  <c r="X88" i="1"/>
  <c r="AA88" i="1" s="1"/>
  <c r="S88" i="1"/>
  <c r="X59" i="1"/>
  <c r="AA59" i="1" s="1"/>
  <c r="S59" i="1"/>
  <c r="AA15" i="1"/>
  <c r="X58" i="1"/>
  <c r="AA58" i="1" s="1"/>
  <c r="S58" i="1"/>
  <c r="X36" i="1" l="1"/>
  <c r="AA36" i="1" s="1"/>
  <c r="S36" i="1"/>
  <c r="X41" i="1"/>
  <c r="AA41" i="1" s="1"/>
  <c r="S41" i="1"/>
  <c r="X26" i="1"/>
  <c r="AA26" i="1" s="1"/>
  <c r="S26" i="1"/>
  <c r="X40" i="1"/>
  <c r="AA40" i="1" s="1"/>
  <c r="S40" i="1"/>
  <c r="X94" i="1"/>
  <c r="AA94" i="1" s="1"/>
  <c r="S94" i="1"/>
  <c r="X108" i="1"/>
  <c r="AA108" i="1" s="1"/>
  <c r="S108" i="1"/>
  <c r="X18" i="1"/>
  <c r="AA18" i="1" s="1"/>
  <c r="S18" i="1"/>
  <c r="X23" i="1"/>
  <c r="AA23" i="1" s="1"/>
  <c r="S23" i="1"/>
  <c r="X53" i="1"/>
  <c r="AA53" i="1" s="1"/>
  <c r="S53" i="1"/>
  <c r="X28" i="1"/>
  <c r="AA28" i="1" s="1"/>
  <c r="S28" i="1"/>
  <c r="X16" i="1"/>
  <c r="S16" i="1"/>
  <c r="P112" i="1"/>
  <c r="X105" i="1"/>
  <c r="AA105" i="1" s="1"/>
  <c r="S105" i="1"/>
  <c r="S112" i="1" l="1"/>
  <c r="AA16" i="1"/>
  <c r="AA112" i="1" s="1"/>
  <c r="X112" i="1"/>
</calcChain>
</file>

<file path=xl/sharedStrings.xml><?xml version="1.0" encoding="utf-8"?>
<sst xmlns="http://schemas.openxmlformats.org/spreadsheetml/2006/main" count="325" uniqueCount="130">
  <si>
    <t>Liverpool City Council</t>
  </si>
  <si>
    <t>Children's Services</t>
  </si>
  <si>
    <t>DfE</t>
  </si>
  <si>
    <t>School</t>
  </si>
  <si>
    <t>Cat</t>
  </si>
  <si>
    <t>Abercromby Nursery School</t>
  </si>
  <si>
    <t>MNS</t>
  </si>
  <si>
    <t>All Saints Catholic Primary School</t>
  </si>
  <si>
    <t>MNC</t>
  </si>
  <si>
    <t>Anfield Road Primary School</t>
  </si>
  <si>
    <t>Arnot St Mary Controlled CE Primary School</t>
  </si>
  <si>
    <t>Banks Road Primary School</t>
  </si>
  <si>
    <t>Barlows Primary School</t>
  </si>
  <si>
    <t>Belle Vale Community Primary School</t>
  </si>
  <si>
    <t>Blackmoor Park Infants' School</t>
  </si>
  <si>
    <t>Blessed Sacrament Catholic Primary School</t>
  </si>
  <si>
    <t>Blueberry Park Primary School</t>
  </si>
  <si>
    <t>Broad Square Community Primary School</t>
  </si>
  <si>
    <t>Broadgreen Primary School</t>
  </si>
  <si>
    <t>Chatham Place Nursery School</t>
  </si>
  <si>
    <t>Childwall Valley Primary School</t>
  </si>
  <si>
    <t>Corinthian Community Primary School</t>
  </si>
  <si>
    <t>Croxteth Community Primary School</t>
  </si>
  <si>
    <t>PVI</t>
  </si>
  <si>
    <t>Dovecot Primary School</t>
  </si>
  <si>
    <t>East Prescot Road Nursery School</t>
  </si>
  <si>
    <t>Ellergreen Nursery School</t>
  </si>
  <si>
    <t>Emmaus Church of England and Catholic Primary School</t>
  </si>
  <si>
    <t>Everton Nursery School and Family Centre</t>
  </si>
  <si>
    <t>Faith Primary School</t>
  </si>
  <si>
    <t>Fazakerley Primary School</t>
  </si>
  <si>
    <t>Florence Melly Community Primary School</t>
  </si>
  <si>
    <t>Four Oaks Primary School</t>
  </si>
  <si>
    <t>Garston CofE Primary School</t>
  </si>
  <si>
    <t>Gilmour Infant School</t>
  </si>
  <si>
    <t>Greenbank Primary School</t>
  </si>
  <si>
    <t>Gwladys Street Primary and Nursery School</t>
  </si>
  <si>
    <t>Heygreen Primary School</t>
  </si>
  <si>
    <t>Holy Cross Catholic Primary School</t>
  </si>
  <si>
    <t>Holy Family Catholic Primary School</t>
  </si>
  <si>
    <t>Holy Name Catholic Primary School</t>
  </si>
  <si>
    <t>Holy Trinity Catholic Primary School</t>
  </si>
  <si>
    <t>Kensington Primary School</t>
  </si>
  <si>
    <t>Kingsley Community Primary</t>
  </si>
  <si>
    <t>Kirkdale St Lawrence CofE Primary School</t>
  </si>
  <si>
    <t>Knotty Ash Primary School</t>
  </si>
  <si>
    <t>Lawrence Community Primary School</t>
  </si>
  <si>
    <t>Leamington Community Primary School</t>
  </si>
  <si>
    <t>Lister Infants School</t>
  </si>
  <si>
    <t>Longmoor Community Primary School</t>
  </si>
  <si>
    <t>Mab Lane JMI School</t>
  </si>
  <si>
    <t>Matthew Arnold Primary School</t>
  </si>
  <si>
    <t>Middlefield Community Primary School</t>
  </si>
  <si>
    <t>Monksdown Primary School</t>
  </si>
  <si>
    <t>New Park Primary School</t>
  </si>
  <si>
    <t>Norman Pannell School</t>
  </si>
  <si>
    <t>Northcote Primary School</t>
  </si>
  <si>
    <t>Northway Primary and Nursery School</t>
  </si>
  <si>
    <t>Our Lady and St Philomena's Catholic Primary School</t>
  </si>
  <si>
    <t>Our Lady and St Swithin's Catholic Primary School</t>
  </si>
  <si>
    <t>Our Lady Immaculate Catholic Primary</t>
  </si>
  <si>
    <t>Our Lady of The Assumption Catholic Primary School</t>
  </si>
  <si>
    <t>Phoenix Primary School</t>
  </si>
  <si>
    <t>Pinehurst Primary School</t>
  </si>
  <si>
    <t>Pleasant Street Primary School</t>
  </si>
  <si>
    <t>Ranworth Square Primary School</t>
  </si>
  <si>
    <t>Rice Lane Primary School</t>
  </si>
  <si>
    <t>Roscoe Primary School</t>
  </si>
  <si>
    <t>Rudston Primary School</t>
  </si>
  <si>
    <t>Sacred Heart Catholic Primary School</t>
  </si>
  <si>
    <t>Smithdown Primary School</t>
  </si>
  <si>
    <t>Springwood Heath Primary School</t>
  </si>
  <si>
    <t>St Ambrose Catholic Primary School</t>
  </si>
  <si>
    <t>St Austin's Catholic Primary School</t>
  </si>
  <si>
    <t>St Clare's Catholic Primary School</t>
  </si>
  <si>
    <t>St Cleopas' Church of England Primary School</t>
  </si>
  <si>
    <t>St Finbar's Catholic Primary School</t>
  </si>
  <si>
    <t>St Francis De Sales Catholic Infant and Nursery School</t>
  </si>
  <si>
    <t>St Gregory's Catholic Primary School</t>
  </si>
  <si>
    <t>St Michael's Catholic Primary School</t>
  </si>
  <si>
    <t>St Nicholas Catholic Academy</t>
  </si>
  <si>
    <t>St Teresa of Lisieux Catholic Primary School</t>
  </si>
  <si>
    <t>St Anne's (Stanley) Junior Mixed and Infant School</t>
  </si>
  <si>
    <t>St Anne's Catholic Primary School</t>
  </si>
  <si>
    <t>St Cecilia's Catholic Infant School</t>
  </si>
  <si>
    <t>St Christopher's Catholic Primary School</t>
  </si>
  <si>
    <t>St Cuthbert's Catholic Primary</t>
  </si>
  <si>
    <t>St John's Catholic Primary School</t>
  </si>
  <si>
    <t>St Margaret's Anfield Church of England Primary School</t>
  </si>
  <si>
    <t>St Michael-in-the-Hamlet Community Primary School</t>
  </si>
  <si>
    <t>St Patrick's Catholic Primary School</t>
  </si>
  <si>
    <t>St Sebastian's Catholic Primary School</t>
  </si>
  <si>
    <t>St Silas CofE Primary School</t>
  </si>
  <si>
    <t>St Vincent de Paul Catholic Primary School</t>
  </si>
  <si>
    <t>St Oswald's Catholic Primary School</t>
  </si>
  <si>
    <t>Stockton Wood Community Primary School</t>
  </si>
  <si>
    <t>The Beacon CofE Primary</t>
  </si>
  <si>
    <t>The Trinity Catholic Primary Academy</t>
  </si>
  <si>
    <t>Wavertree Church of England School</t>
  </si>
  <si>
    <t>Wellesbourne Community Primary School</t>
  </si>
  <si>
    <t>Whitefield Primary School</t>
  </si>
  <si>
    <t>Windsor Community Primary School</t>
  </si>
  <si>
    <t>Woolton Primary School</t>
  </si>
  <si>
    <t>TOTAL</t>
  </si>
  <si>
    <t>Total</t>
  </si>
  <si>
    <t>Hours</t>
  </si>
  <si>
    <t>£</t>
  </si>
  <si>
    <t>Variance</t>
  </si>
  <si>
    <t>EYSFF - PUPIL/HOURS DATA</t>
  </si>
  <si>
    <t>Universal refers to the original 15 hour free entitlement.</t>
  </si>
  <si>
    <t>Initial Pupils/Hours</t>
  </si>
  <si>
    <t xml:space="preserve">DFE </t>
  </si>
  <si>
    <t>Pupils</t>
  </si>
  <si>
    <t>Spring</t>
  </si>
  <si>
    <t>Summer</t>
  </si>
  <si>
    <t>Autumn</t>
  </si>
  <si>
    <t>Universal</t>
  </si>
  <si>
    <t>Extended</t>
  </si>
  <si>
    <t>22/23 Initial</t>
  </si>
  <si>
    <t>Summary</t>
  </si>
  <si>
    <t>Total Hours</t>
  </si>
  <si>
    <t>Deprivation</t>
  </si>
  <si>
    <t>English as an additional language</t>
  </si>
  <si>
    <t>Nursery School Protection</t>
  </si>
  <si>
    <t>Extended refers to the additional 15 hours free entitlement available under the '30 hour' offer.</t>
  </si>
  <si>
    <t>22/23 Autumn Redetermination</t>
  </si>
  <si>
    <t>St Charles' Catholic Primary School</t>
  </si>
  <si>
    <t>The Trinity Catholic Academy</t>
  </si>
  <si>
    <t>St Ambrose Catholic Academy</t>
  </si>
  <si>
    <t>Early Years 22/23 Autumn Redetermination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</si>
</sst>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£&quot;#,##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0" xfId="0" applyNumberFormat="1"/>
    <xf numFmtId="17" fontId="2" fillId="0" borderId="0" xfId="1" applyNumberFormat="1" applyAlignment="1">
      <alignment horizontal="left"/>
    </xf>
    <xf numFmtId="0" fontId="0" fillId="0" borderId="26" xfId="1" applyFont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1" applyFont="1" applyAlignment="1">
      <alignment horizontal="right"/>
    </xf>
    <xf numFmtId="0" fontId="0" fillId="2" borderId="8" xfId="1" applyFont="1" applyFill="1" applyBorder="1" applyAlignment="1">
      <alignment horizontal="right" vertical="center"/>
    </xf>
    <xf numFmtId="0" fontId="2" fillId="2" borderId="35" xfId="1" applyFill="1" applyBorder="1" applyAlignment="1">
      <alignment horizontal="right"/>
    </xf>
    <xf numFmtId="0" fontId="2" fillId="2" borderId="36" xfId="1" applyFill="1" applyBorder="1" applyAlignment="1">
      <alignment horizontal="right"/>
    </xf>
    <xf numFmtId="0" fontId="0" fillId="0" borderId="32" xfId="1" applyFont="1" applyBorder="1" applyAlignment="1">
      <alignment horizontal="center"/>
    </xf>
    <xf numFmtId="0" fontId="0" fillId="0" borderId="32" xfId="0" applyBorder="1"/>
    <xf numFmtId="3" fontId="0" fillId="0" borderId="32" xfId="0" applyNumberForma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43" fontId="0" fillId="0" borderId="0" xfId="2" applyFont="1" applyAlignment="1">
      <alignment horizontal="right"/>
    </xf>
    <xf numFmtId="3" fontId="0" fillId="0" borderId="0" xfId="0" applyNumberFormat="1"/>
    <xf numFmtId="165" fontId="0" fillId="0" borderId="35" xfId="0" applyNumberFormat="1" applyFill="1" applyBorder="1" applyAlignment="1">
      <alignment horizontal="right"/>
    </xf>
    <xf numFmtId="0" fontId="0" fillId="0" borderId="35" xfId="0" applyBorder="1"/>
    <xf numFmtId="0" fontId="0" fillId="0" borderId="5" xfId="0" applyBorder="1"/>
    <xf numFmtId="0" fontId="0" fillId="0" borderId="37" xfId="0" applyBorder="1"/>
    <xf numFmtId="0" fontId="0" fillId="0" borderId="38" xfId="0" applyBorder="1"/>
    <xf numFmtId="0" fontId="0" fillId="0" borderId="24" xfId="0" applyBorder="1"/>
    <xf numFmtId="164" fontId="0" fillId="0" borderId="38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38" xfId="1" applyFont="1" applyBorder="1"/>
    <xf numFmtId="0" fontId="0" fillId="0" borderId="5" xfId="1" applyFont="1" applyBorder="1"/>
    <xf numFmtId="0" fontId="0" fillId="0" borderId="38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0" fillId="0" borderId="7" xfId="1" applyFont="1" applyBorder="1"/>
    <xf numFmtId="0" fontId="1" fillId="0" borderId="9" xfId="1" applyFont="1" applyBorder="1" applyAlignment="1">
      <alignment horizontal="center"/>
    </xf>
    <xf numFmtId="0" fontId="1" fillId="0" borderId="9" xfId="0" applyFont="1" applyBorder="1"/>
    <xf numFmtId="0" fontId="0" fillId="5" borderId="1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1" xfId="1" applyFont="1" applyFill="1" applyBorder="1" applyAlignment="1">
      <alignment horizontal="center"/>
    </xf>
    <xf numFmtId="0" fontId="0" fillId="5" borderId="31" xfId="1" applyFont="1" applyFill="1" applyBorder="1"/>
    <xf numFmtId="0" fontId="0" fillId="5" borderId="32" xfId="1" applyFont="1" applyFill="1" applyBorder="1" applyAlignment="1">
      <alignment horizontal="center"/>
    </xf>
    <xf numFmtId="0" fontId="0" fillId="5" borderId="32" xfId="1" applyFont="1" applyFill="1" applyBorder="1"/>
    <xf numFmtId="0" fontId="2" fillId="5" borderId="32" xfId="1" applyFill="1" applyBorder="1" applyAlignment="1">
      <alignment horizontal="center"/>
    </xf>
    <xf numFmtId="0" fontId="2" fillId="5" borderId="32" xfId="1" applyFill="1" applyBorder="1"/>
    <xf numFmtId="0" fontId="0" fillId="5" borderId="8" xfId="1" applyFont="1" applyFill="1" applyBorder="1" applyAlignment="1">
      <alignment horizontal="right" vertical="center"/>
    </xf>
    <xf numFmtId="0" fontId="2" fillId="5" borderId="35" xfId="1" applyFill="1" applyBorder="1" applyAlignment="1">
      <alignment horizontal="right"/>
    </xf>
    <xf numFmtId="0" fontId="2" fillId="5" borderId="36" xfId="1" applyFill="1" applyBorder="1" applyAlignment="1">
      <alignment horizontal="right"/>
    </xf>
    <xf numFmtId="43" fontId="0" fillId="0" borderId="0" xfId="0" applyNumberFormat="1"/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" xfId="1" applyFont="1" applyFill="1" applyBorder="1" applyAlignment="1">
      <alignment horizontal="center" vertical="center"/>
    </xf>
    <xf numFmtId="0" fontId="0" fillId="5" borderId="4" xfId="1" applyFont="1" applyFill="1" applyBorder="1" applyAlignment="1">
      <alignment horizontal="center" vertical="center"/>
    </xf>
    <xf numFmtId="0" fontId="0" fillId="5" borderId="3" xfId="1" applyFont="1" applyFill="1" applyBorder="1" applyAlignment="1">
      <alignment horizontal="center" vertical="center"/>
    </xf>
    <xf numFmtId="0" fontId="0" fillId="5" borderId="5" xfId="1" applyFont="1" applyFill="1" applyBorder="1" applyAlignment="1">
      <alignment horizontal="center" vertical="center"/>
    </xf>
    <xf numFmtId="0" fontId="0" fillId="3" borderId="23" xfId="1" applyFont="1" applyFill="1" applyBorder="1" applyAlignment="1">
      <alignment horizontal="center" vertical="center"/>
    </xf>
    <xf numFmtId="0" fontId="0" fillId="3" borderId="24" xfId="1" applyFont="1" applyFill="1" applyBorder="1" applyAlignment="1">
      <alignment horizontal="center" vertical="center"/>
    </xf>
    <xf numFmtId="0" fontId="0" fillId="3" borderId="25" xfId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0" fillId="5" borderId="35" xfId="1" applyFont="1" applyFill="1" applyBorder="1" applyAlignment="1">
      <alignment horizontal="center" vertical="center" wrapText="1"/>
    </xf>
    <xf numFmtId="0" fontId="0" fillId="5" borderId="36" xfId="1" applyFont="1" applyFill="1" applyBorder="1" applyAlignment="1">
      <alignment horizontal="center" vertical="center" wrapText="1"/>
    </xf>
    <xf numFmtId="0" fontId="0" fillId="2" borderId="35" xfId="1" applyFont="1" applyFill="1" applyBorder="1" applyAlignment="1">
      <alignment horizontal="center" vertical="center" wrapText="1"/>
    </xf>
    <xf numFmtId="0" fontId="0" fillId="2" borderId="36" xfId="1" applyFont="1" applyFill="1" applyBorder="1" applyAlignment="1">
      <alignment horizontal="center" vertical="center" wrapText="1"/>
    </xf>
    <xf numFmtId="0" fontId="0" fillId="2" borderId="33" xfId="1" applyFont="1" applyFill="1" applyBorder="1" applyAlignment="1">
      <alignment horizontal="center" vertical="center" wrapText="1"/>
    </xf>
    <xf numFmtId="0" fontId="0" fillId="2" borderId="34" xfId="1" applyFont="1" applyFill="1" applyBorder="1" applyAlignment="1">
      <alignment horizontal="center" vertical="center" wrapText="1"/>
    </xf>
  </cellXfs>
  <cellStyles count="3">
    <cellStyle name="]_x000d__x000a_Zoomed=1_x000d__x000a_Row=0_x000d__x000a_Column=0_x000d__x000a_Height=0_x000d__x000a_Width=0_x000d__x000a_FontName=FoxFont_x000d__x000a_FontStyle=0_x000d__x000a_FontSize=9_x000d__x000a_PrtFontName=FoxPrin" xfId="1"/>
    <cellStyle name="C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showGridLines="0" tabSelected="1" topLeftCell="I90" workbookViewId="0">
      <selection activeCell="W105" sqref="W105"/>
    </sheetView>
  </sheetViews>
  <sheetFormatPr defaultRowHeight="14.5" x14ac:dyDescent="0.35"/>
  <cols>
    <col min="1" max="1" width="9.90625" bestFit="1" customWidth="1"/>
    <col min="2" max="2" width="47.90625" customWidth="1"/>
    <col min="3" max="3" width="8.36328125" style="4" hidden="1" customWidth="1"/>
    <col min="4" max="4" width="4.6328125" customWidth="1"/>
    <col min="5" max="11" width="11.08984375" customWidth="1"/>
    <col min="12" max="12" width="4.6328125" customWidth="1"/>
    <col min="13" max="19" width="11.08984375" customWidth="1"/>
    <col min="20" max="20" width="4.6328125" customWidth="1"/>
    <col min="21" max="27" width="11.08984375" customWidth="1"/>
  </cols>
  <sheetData>
    <row r="1" spans="1:27" x14ac:dyDescent="0.35">
      <c r="A1" s="1" t="s">
        <v>0</v>
      </c>
      <c r="C1"/>
    </row>
    <row r="2" spans="1:27" x14ac:dyDescent="0.35">
      <c r="A2" s="1" t="s">
        <v>1</v>
      </c>
      <c r="C2"/>
    </row>
    <row r="3" spans="1:27" x14ac:dyDescent="0.35">
      <c r="C3"/>
    </row>
    <row r="4" spans="1:27" x14ac:dyDescent="0.35">
      <c r="A4" s="2" t="s">
        <v>129</v>
      </c>
      <c r="B4" s="2"/>
      <c r="C4"/>
    </row>
    <row r="5" spans="1:27" x14ac:dyDescent="0.35">
      <c r="A5" s="2"/>
      <c r="B5" s="2"/>
      <c r="C5"/>
    </row>
    <row r="6" spans="1:27" x14ac:dyDescent="0.35">
      <c r="A6" s="2" t="s">
        <v>109</v>
      </c>
      <c r="B6" s="2"/>
      <c r="C6"/>
    </row>
    <row r="7" spans="1:27" x14ac:dyDescent="0.35">
      <c r="A7" s="2" t="s">
        <v>124</v>
      </c>
      <c r="B7" s="2"/>
      <c r="C7" s="3"/>
    </row>
    <row r="9" spans="1:27" x14ac:dyDescent="0.35">
      <c r="A9" s="15">
        <v>44896</v>
      </c>
      <c r="B9" s="5"/>
      <c r="C9" s="6"/>
    </row>
    <row r="10" spans="1:27" ht="15" thickBot="1" x14ac:dyDescent="0.4"/>
    <row r="11" spans="1:27" ht="15" thickBot="1" x14ac:dyDescent="0.4">
      <c r="A11" s="82" t="s">
        <v>2</v>
      </c>
      <c r="B11" s="84" t="s">
        <v>3</v>
      </c>
      <c r="C11" s="86" t="s">
        <v>4</v>
      </c>
      <c r="E11" s="79" t="s">
        <v>118</v>
      </c>
      <c r="F11" s="80"/>
      <c r="G11" s="80"/>
      <c r="H11" s="80"/>
      <c r="I11" s="80"/>
      <c r="J11" s="80"/>
      <c r="K11" s="81"/>
      <c r="M11" s="79" t="s">
        <v>125</v>
      </c>
      <c r="N11" s="80"/>
      <c r="O11" s="80"/>
      <c r="P11" s="80"/>
      <c r="Q11" s="80"/>
      <c r="R11" s="80"/>
      <c r="S11" s="81"/>
      <c r="U11" s="79" t="s">
        <v>107</v>
      </c>
      <c r="V11" s="80"/>
      <c r="W11" s="80"/>
      <c r="X11" s="80"/>
      <c r="Y11" s="80"/>
      <c r="Z11" s="80"/>
      <c r="AA11" s="81"/>
    </row>
    <row r="12" spans="1:27" ht="43.25" customHeight="1" x14ac:dyDescent="0.35">
      <c r="A12" s="83"/>
      <c r="B12" s="85"/>
      <c r="C12" s="87"/>
      <c r="E12" s="58" t="s">
        <v>116</v>
      </c>
      <c r="F12" s="59" t="s">
        <v>117</v>
      </c>
      <c r="G12" s="58" t="s">
        <v>120</v>
      </c>
      <c r="H12" s="60" t="s">
        <v>121</v>
      </c>
      <c r="I12" s="61" t="s">
        <v>122</v>
      </c>
      <c r="J12" s="62" t="s">
        <v>123</v>
      </c>
      <c r="K12" s="63" t="s">
        <v>104</v>
      </c>
      <c r="M12" s="58" t="s">
        <v>116</v>
      </c>
      <c r="N12" s="59" t="s">
        <v>117</v>
      </c>
      <c r="O12" s="58" t="s">
        <v>120</v>
      </c>
      <c r="P12" s="60" t="s">
        <v>121</v>
      </c>
      <c r="Q12" s="61" t="s">
        <v>122</v>
      </c>
      <c r="R12" s="62" t="s">
        <v>123</v>
      </c>
      <c r="S12" s="63" t="s">
        <v>104</v>
      </c>
      <c r="U12" s="58" t="s">
        <v>116</v>
      </c>
      <c r="V12" s="59" t="s">
        <v>117</v>
      </c>
      <c r="W12" s="58" t="s">
        <v>120</v>
      </c>
      <c r="X12" s="60" t="s">
        <v>121</v>
      </c>
      <c r="Y12" s="61" t="s">
        <v>122</v>
      </c>
      <c r="Z12" s="62" t="s">
        <v>123</v>
      </c>
      <c r="AA12" s="63" t="s">
        <v>104</v>
      </c>
    </row>
    <row r="13" spans="1:27" ht="15" thickBot="1" x14ac:dyDescent="0.4">
      <c r="A13" s="83"/>
      <c r="B13" s="85"/>
      <c r="C13" s="88"/>
      <c r="E13" s="64" t="s">
        <v>106</v>
      </c>
      <c r="F13" s="65" t="s">
        <v>106</v>
      </c>
      <c r="G13" s="64" t="s">
        <v>106</v>
      </c>
      <c r="H13" s="66" t="s">
        <v>106</v>
      </c>
      <c r="I13" s="66" t="s">
        <v>106</v>
      </c>
      <c r="J13" s="67" t="s">
        <v>106</v>
      </c>
      <c r="K13" s="68" t="s">
        <v>106</v>
      </c>
      <c r="M13" s="64" t="s">
        <v>106</v>
      </c>
      <c r="N13" s="65" t="s">
        <v>106</v>
      </c>
      <c r="O13" s="64" t="s">
        <v>106</v>
      </c>
      <c r="P13" s="66" t="s">
        <v>106</v>
      </c>
      <c r="Q13" s="66" t="s">
        <v>106</v>
      </c>
      <c r="R13" s="67" t="s">
        <v>106</v>
      </c>
      <c r="S13" s="68" t="s">
        <v>106</v>
      </c>
      <c r="U13" s="64" t="s">
        <v>106</v>
      </c>
      <c r="V13" s="65" t="s">
        <v>106</v>
      </c>
      <c r="W13" s="64" t="s">
        <v>106</v>
      </c>
      <c r="X13" s="66" t="s">
        <v>106</v>
      </c>
      <c r="Y13" s="66" t="s">
        <v>106</v>
      </c>
      <c r="Z13" s="67" t="s">
        <v>106</v>
      </c>
      <c r="AA13" s="68" t="s">
        <v>106</v>
      </c>
    </row>
    <row r="14" spans="1:27" x14ac:dyDescent="0.35">
      <c r="A14" s="51"/>
      <c r="B14" s="52"/>
      <c r="C14" s="16"/>
      <c r="E14" s="37"/>
      <c r="F14" s="35"/>
      <c r="G14" s="37"/>
      <c r="H14" s="34"/>
      <c r="I14" s="27"/>
      <c r="J14" s="38"/>
      <c r="K14" s="36"/>
      <c r="M14" s="37"/>
      <c r="N14" s="35"/>
      <c r="O14" s="37"/>
      <c r="P14" s="34"/>
      <c r="Q14" s="27"/>
      <c r="R14" s="38"/>
      <c r="S14" s="36"/>
      <c r="U14" s="37"/>
      <c r="V14" s="35"/>
      <c r="W14" s="37"/>
      <c r="X14" s="34"/>
      <c r="Y14" s="27"/>
      <c r="Z14" s="38"/>
      <c r="AA14" s="36"/>
    </row>
    <row r="15" spans="1:27" x14ac:dyDescent="0.35">
      <c r="A15" s="53">
        <v>3411006</v>
      </c>
      <c r="B15" s="52" t="s">
        <v>5</v>
      </c>
      <c r="C15" s="17" t="s">
        <v>6</v>
      </c>
      <c r="E15" s="39">
        <v>142692</v>
      </c>
      <c r="F15" s="47">
        <v>28182.000000000004</v>
      </c>
      <c r="G15" s="39">
        <f>SUM(E15:F15)</f>
        <v>170874</v>
      </c>
      <c r="H15" s="43">
        <v>7237.431818181818</v>
      </c>
      <c r="I15" s="45">
        <v>3728.1600000000003</v>
      </c>
      <c r="J15" s="40">
        <v>248130.06789784413</v>
      </c>
      <c r="K15" s="49">
        <f>SUM(G15:J15)</f>
        <v>429969.65971602593</v>
      </c>
      <c r="M15" s="39">
        <v>143814</v>
      </c>
      <c r="N15" s="47">
        <v>29040</v>
      </c>
      <c r="O15" s="39">
        <f>SUM(M15:N15)</f>
        <v>172854</v>
      </c>
      <c r="P15" s="43">
        <v>7263.5572894736842</v>
      </c>
      <c r="Q15" s="45">
        <v>2262.181578947369</v>
      </c>
      <c r="R15" s="40">
        <v>248130.06789784413</v>
      </c>
      <c r="S15" s="49">
        <f t="shared" ref="S15:S78" si="0">SUM(O15:R15)</f>
        <v>430509.80676626519</v>
      </c>
      <c r="U15" s="39">
        <f t="shared" ref="U15:U46" si="1">M15-E15</f>
        <v>1122</v>
      </c>
      <c r="V15" s="47">
        <f t="shared" ref="V15:V46" si="2">N15-F15</f>
        <v>857.99999999999636</v>
      </c>
      <c r="W15" s="39">
        <f>SUM(U15:V15)</f>
        <v>1979.9999999999964</v>
      </c>
      <c r="X15" s="43">
        <f t="shared" ref="X15:X46" si="3">P15-H15</f>
        <v>26.125471291866234</v>
      </c>
      <c r="Y15" s="45">
        <f t="shared" ref="Y15:Y46" si="4">Q15-I15</f>
        <v>-1465.9784210526313</v>
      </c>
      <c r="Z15" s="40">
        <f t="shared" ref="Z15:Z46" si="5">R15-J15</f>
        <v>0</v>
      </c>
      <c r="AA15" s="49">
        <f>SUM(W15:Z15)</f>
        <v>540.14705023923125</v>
      </c>
    </row>
    <row r="16" spans="1:27" x14ac:dyDescent="0.35">
      <c r="A16" s="53">
        <v>3412006</v>
      </c>
      <c r="B16" s="52" t="s">
        <v>7</v>
      </c>
      <c r="C16" s="17" t="s">
        <v>8</v>
      </c>
      <c r="E16" s="39">
        <v>142032</v>
      </c>
      <c r="F16" s="47">
        <v>15972.000000000002</v>
      </c>
      <c r="G16" s="39">
        <f t="shared" ref="G16:G79" si="6">SUM(E16:F16)</f>
        <v>158004</v>
      </c>
      <c r="H16" s="43">
        <v>10174.5</v>
      </c>
      <c r="I16" s="45">
        <v>569.30487804878044</v>
      </c>
      <c r="J16" s="40">
        <v>0</v>
      </c>
      <c r="K16" s="49">
        <f t="shared" ref="K16:K79" si="7">SUM(G16:J16)</f>
        <v>168747.80487804877</v>
      </c>
      <c r="M16" s="39">
        <v>185856</v>
      </c>
      <c r="N16" s="47">
        <v>58608</v>
      </c>
      <c r="O16" s="39">
        <f t="shared" ref="O16:O79" si="8">SUM(M16:N16)</f>
        <v>244464</v>
      </c>
      <c r="P16" s="43">
        <v>14549.647499999999</v>
      </c>
      <c r="Q16" s="45">
        <v>992.0407894736843</v>
      </c>
      <c r="R16" s="40">
        <v>0</v>
      </c>
      <c r="S16" s="49">
        <f t="shared" si="0"/>
        <v>260005.68828947368</v>
      </c>
      <c r="U16" s="39">
        <f t="shared" si="1"/>
        <v>43824</v>
      </c>
      <c r="V16" s="47">
        <f t="shared" si="2"/>
        <v>42636</v>
      </c>
      <c r="W16" s="39">
        <f t="shared" ref="W16:W79" si="9">SUM(U16:V16)</f>
        <v>86460</v>
      </c>
      <c r="X16" s="43">
        <f t="shared" si="3"/>
        <v>4375.1474999999991</v>
      </c>
      <c r="Y16" s="45">
        <f t="shared" si="4"/>
        <v>422.73591142490386</v>
      </c>
      <c r="Z16" s="40">
        <f t="shared" si="5"/>
        <v>0</v>
      </c>
      <c r="AA16" s="49">
        <f t="shared" ref="AA16:AA79" si="10">SUM(W16:Z16)</f>
        <v>91257.883411424889</v>
      </c>
    </row>
    <row r="17" spans="1:27" x14ac:dyDescent="0.35">
      <c r="A17" s="53">
        <v>3412018</v>
      </c>
      <c r="B17" s="52" t="s">
        <v>9</v>
      </c>
      <c r="C17" s="17" t="s">
        <v>8</v>
      </c>
      <c r="E17" s="39">
        <v>169026</v>
      </c>
      <c r="F17" s="47">
        <v>20526</v>
      </c>
      <c r="G17" s="39">
        <f t="shared" si="6"/>
        <v>189552</v>
      </c>
      <c r="H17" s="43">
        <v>11847</v>
      </c>
      <c r="I17" s="45">
        <v>1577.5774647887326</v>
      </c>
      <c r="J17" s="40">
        <v>0</v>
      </c>
      <c r="K17" s="49">
        <f t="shared" si="7"/>
        <v>202976.57746478874</v>
      </c>
      <c r="M17" s="39">
        <v>171864</v>
      </c>
      <c r="N17" s="47">
        <v>17424</v>
      </c>
      <c r="O17" s="39">
        <f t="shared" si="8"/>
        <v>189288</v>
      </c>
      <c r="P17" s="43">
        <v>14187.203684210526</v>
      </c>
      <c r="Q17" s="45">
        <v>1171.8631578947368</v>
      </c>
      <c r="R17" s="40">
        <v>0</v>
      </c>
      <c r="S17" s="49">
        <f t="shared" si="0"/>
        <v>204647.06684210524</v>
      </c>
      <c r="U17" s="39">
        <f t="shared" si="1"/>
        <v>2838</v>
      </c>
      <c r="V17" s="47">
        <f t="shared" si="2"/>
        <v>-3102</v>
      </c>
      <c r="W17" s="39">
        <f t="shared" si="9"/>
        <v>-264</v>
      </c>
      <c r="X17" s="43">
        <f t="shared" si="3"/>
        <v>2340.2036842105263</v>
      </c>
      <c r="Y17" s="45">
        <f t="shared" si="4"/>
        <v>-405.71430689399585</v>
      </c>
      <c r="Z17" s="40">
        <f t="shared" si="5"/>
        <v>0</v>
      </c>
      <c r="AA17" s="49">
        <f t="shared" si="10"/>
        <v>1670.4893773165304</v>
      </c>
    </row>
    <row r="18" spans="1:27" x14ac:dyDescent="0.35">
      <c r="A18" s="53">
        <v>3413965</v>
      </c>
      <c r="B18" s="52" t="s">
        <v>10</v>
      </c>
      <c r="C18" s="17" t="s">
        <v>8</v>
      </c>
      <c r="E18" s="39">
        <v>92730.000000000015</v>
      </c>
      <c r="F18" s="47">
        <v>7656.0000000000009</v>
      </c>
      <c r="G18" s="39">
        <f t="shared" si="6"/>
        <v>100386.00000000001</v>
      </c>
      <c r="H18" s="43">
        <v>6425.4489795918371</v>
      </c>
      <c r="I18" s="45">
        <v>677.93142857142868</v>
      </c>
      <c r="J18" s="40">
        <v>0</v>
      </c>
      <c r="K18" s="49">
        <f t="shared" si="7"/>
        <v>107489.38040816328</v>
      </c>
      <c r="M18" s="39">
        <v>99484.000000000015</v>
      </c>
      <c r="N18" s="47">
        <v>10494</v>
      </c>
      <c r="O18" s="39">
        <f t="shared" si="8"/>
        <v>109978.00000000001</v>
      </c>
      <c r="P18" s="43">
        <v>7828.016644736841</v>
      </c>
      <c r="Q18" s="45">
        <v>511.90526315789475</v>
      </c>
      <c r="R18" s="40">
        <v>0</v>
      </c>
      <c r="S18" s="49">
        <f t="shared" si="0"/>
        <v>118317.92190789475</v>
      </c>
      <c r="U18" s="39">
        <f t="shared" si="1"/>
        <v>6754</v>
      </c>
      <c r="V18" s="47">
        <f t="shared" si="2"/>
        <v>2837.9999999999991</v>
      </c>
      <c r="W18" s="39">
        <f t="shared" si="9"/>
        <v>9592</v>
      </c>
      <c r="X18" s="43">
        <f t="shared" si="3"/>
        <v>1402.567665145004</v>
      </c>
      <c r="Y18" s="45">
        <f t="shared" si="4"/>
        <v>-166.02616541353393</v>
      </c>
      <c r="Z18" s="40">
        <f t="shared" si="5"/>
        <v>0</v>
      </c>
      <c r="AA18" s="49">
        <f t="shared" si="10"/>
        <v>10828.541499731471</v>
      </c>
    </row>
    <row r="19" spans="1:27" x14ac:dyDescent="0.35">
      <c r="A19" s="53">
        <v>3412008</v>
      </c>
      <c r="B19" s="52" t="s">
        <v>11</v>
      </c>
      <c r="C19" s="17" t="s">
        <v>8</v>
      </c>
      <c r="E19" s="39">
        <v>64680.000000000007</v>
      </c>
      <c r="F19" s="47">
        <v>11418.000000000002</v>
      </c>
      <c r="G19" s="39">
        <f t="shared" si="6"/>
        <v>76098.000000000015</v>
      </c>
      <c r="H19" s="43">
        <v>2987.318181818182</v>
      </c>
      <c r="I19" s="45">
        <v>306.59318181818179</v>
      </c>
      <c r="J19" s="40">
        <v>0</v>
      </c>
      <c r="K19" s="49">
        <f t="shared" si="7"/>
        <v>79391.911363636376</v>
      </c>
      <c r="M19" s="39">
        <v>68640</v>
      </c>
      <c r="N19" s="47">
        <v>15708</v>
      </c>
      <c r="O19" s="39">
        <f t="shared" si="8"/>
        <v>84348</v>
      </c>
      <c r="P19" s="43">
        <v>3915.8165526315788</v>
      </c>
      <c r="Q19" s="45">
        <v>673.61447368421057</v>
      </c>
      <c r="R19" s="40">
        <v>0</v>
      </c>
      <c r="S19" s="49">
        <f t="shared" si="0"/>
        <v>88937.431026315797</v>
      </c>
      <c r="U19" s="39">
        <f t="shared" si="1"/>
        <v>3959.9999999999927</v>
      </c>
      <c r="V19" s="47">
        <f t="shared" si="2"/>
        <v>4289.9999999999982</v>
      </c>
      <c r="W19" s="39">
        <f t="shared" si="9"/>
        <v>8249.9999999999909</v>
      </c>
      <c r="X19" s="43">
        <f t="shared" si="3"/>
        <v>928.49837081339683</v>
      </c>
      <c r="Y19" s="45">
        <f t="shared" si="4"/>
        <v>367.02129186602878</v>
      </c>
      <c r="Z19" s="40">
        <f t="shared" si="5"/>
        <v>0</v>
      </c>
      <c r="AA19" s="49">
        <f t="shared" si="10"/>
        <v>9545.5196626794168</v>
      </c>
    </row>
    <row r="20" spans="1:27" x14ac:dyDescent="0.35">
      <c r="A20" s="53">
        <v>3412010</v>
      </c>
      <c r="B20" s="52" t="s">
        <v>12</v>
      </c>
      <c r="C20" s="17" t="s">
        <v>8</v>
      </c>
      <c r="E20" s="39">
        <v>115764.00000000001</v>
      </c>
      <c r="F20" s="47">
        <v>0</v>
      </c>
      <c r="G20" s="39">
        <f t="shared" si="6"/>
        <v>115764.00000000001</v>
      </c>
      <c r="H20" s="43">
        <v>1246.2631578947367</v>
      </c>
      <c r="I20" s="45">
        <v>62.18727272727272</v>
      </c>
      <c r="J20" s="40">
        <v>0</v>
      </c>
      <c r="K20" s="49">
        <f t="shared" si="7"/>
        <v>117072.45043062202</v>
      </c>
      <c r="M20" s="39">
        <v>104412</v>
      </c>
      <c r="N20" s="47">
        <v>0</v>
      </c>
      <c r="O20" s="39">
        <f t="shared" si="8"/>
        <v>104412</v>
      </c>
      <c r="P20" s="43">
        <v>180</v>
      </c>
      <c r="Q20" s="45">
        <v>245.98815789473684</v>
      </c>
      <c r="R20" s="40">
        <v>0</v>
      </c>
      <c r="S20" s="49">
        <f t="shared" si="0"/>
        <v>104837.98815789474</v>
      </c>
      <c r="U20" s="39">
        <f t="shared" si="1"/>
        <v>-11352.000000000015</v>
      </c>
      <c r="V20" s="47">
        <f t="shared" si="2"/>
        <v>0</v>
      </c>
      <c r="W20" s="39">
        <f t="shared" si="9"/>
        <v>-11352.000000000015</v>
      </c>
      <c r="X20" s="43">
        <f t="shared" si="3"/>
        <v>-1066.2631578947367</v>
      </c>
      <c r="Y20" s="45">
        <f t="shared" si="4"/>
        <v>183.80088516746412</v>
      </c>
      <c r="Z20" s="40">
        <f t="shared" si="5"/>
        <v>0</v>
      </c>
      <c r="AA20" s="49">
        <f t="shared" si="10"/>
        <v>-12234.462272727287</v>
      </c>
    </row>
    <row r="21" spans="1:27" x14ac:dyDescent="0.35">
      <c r="A21" s="53">
        <v>3412014</v>
      </c>
      <c r="B21" s="52" t="s">
        <v>13</v>
      </c>
      <c r="C21" s="17" t="s">
        <v>8</v>
      </c>
      <c r="E21" s="39">
        <v>71412</v>
      </c>
      <c r="F21" s="47">
        <v>23034.000000000004</v>
      </c>
      <c r="G21" s="39">
        <f t="shared" si="6"/>
        <v>94446</v>
      </c>
      <c r="H21" s="43">
        <v>3558.6710526315796</v>
      </c>
      <c r="I21" s="45">
        <v>90.014516129032259</v>
      </c>
      <c r="J21" s="40">
        <v>0</v>
      </c>
      <c r="K21" s="49">
        <f t="shared" si="7"/>
        <v>98094.6855687606</v>
      </c>
      <c r="M21" s="39">
        <v>67122</v>
      </c>
      <c r="N21" s="47">
        <v>24618.000000000004</v>
      </c>
      <c r="O21" s="39">
        <f t="shared" si="8"/>
        <v>91740</v>
      </c>
      <c r="P21" s="43">
        <v>2654.807447368421</v>
      </c>
      <c r="Q21" s="45">
        <v>35.388157894736842</v>
      </c>
      <c r="R21" s="40">
        <v>0</v>
      </c>
      <c r="S21" s="49">
        <f t="shared" si="0"/>
        <v>94430.195605263158</v>
      </c>
      <c r="U21" s="39">
        <f t="shared" si="1"/>
        <v>-4290</v>
      </c>
      <c r="V21" s="47">
        <f t="shared" si="2"/>
        <v>1584</v>
      </c>
      <c r="W21" s="39">
        <f t="shared" si="9"/>
        <v>-2706</v>
      </c>
      <c r="X21" s="43">
        <f t="shared" si="3"/>
        <v>-903.86360526315866</v>
      </c>
      <c r="Y21" s="45">
        <f t="shared" si="4"/>
        <v>-54.626358234295417</v>
      </c>
      <c r="Z21" s="40">
        <f t="shared" si="5"/>
        <v>0</v>
      </c>
      <c r="AA21" s="49">
        <f t="shared" si="10"/>
        <v>-3664.489963497454</v>
      </c>
    </row>
    <row r="22" spans="1:27" x14ac:dyDescent="0.35">
      <c r="A22" s="53">
        <v>3412171</v>
      </c>
      <c r="B22" s="52" t="s">
        <v>14</v>
      </c>
      <c r="C22" s="17" t="s">
        <v>8</v>
      </c>
      <c r="E22" s="39">
        <v>206052.00000000003</v>
      </c>
      <c r="F22" s="47">
        <v>146718</v>
      </c>
      <c r="G22" s="39">
        <f t="shared" si="6"/>
        <v>352770</v>
      </c>
      <c r="H22" s="43">
        <v>5751.6847826086951</v>
      </c>
      <c r="I22" s="45">
        <v>548.56578947368428</v>
      </c>
      <c r="J22" s="40">
        <v>0</v>
      </c>
      <c r="K22" s="49">
        <f t="shared" si="7"/>
        <v>359070.25057208241</v>
      </c>
      <c r="M22" s="39">
        <v>187770</v>
      </c>
      <c r="N22" s="47">
        <v>143550</v>
      </c>
      <c r="O22" s="39">
        <f t="shared" si="8"/>
        <v>331320</v>
      </c>
      <c r="P22" s="43">
        <v>2844</v>
      </c>
      <c r="Q22" s="45">
        <v>408.99078947368423</v>
      </c>
      <c r="R22" s="40">
        <v>0</v>
      </c>
      <c r="S22" s="49">
        <f t="shared" si="0"/>
        <v>334572.9907894737</v>
      </c>
      <c r="U22" s="39">
        <f t="shared" si="1"/>
        <v>-18282.000000000029</v>
      </c>
      <c r="V22" s="47">
        <f t="shared" si="2"/>
        <v>-3168</v>
      </c>
      <c r="W22" s="39">
        <f t="shared" si="9"/>
        <v>-21450.000000000029</v>
      </c>
      <c r="X22" s="43">
        <f t="shared" si="3"/>
        <v>-2907.6847826086951</v>
      </c>
      <c r="Y22" s="45">
        <f t="shared" si="4"/>
        <v>-139.57500000000005</v>
      </c>
      <c r="Z22" s="40">
        <f t="shared" si="5"/>
        <v>0</v>
      </c>
      <c r="AA22" s="49">
        <f t="shared" si="10"/>
        <v>-24497.259782608726</v>
      </c>
    </row>
    <row r="23" spans="1:27" x14ac:dyDescent="0.35">
      <c r="A23" s="53">
        <v>3412025</v>
      </c>
      <c r="B23" s="52" t="s">
        <v>15</v>
      </c>
      <c r="C23" s="17" t="s">
        <v>8</v>
      </c>
      <c r="E23" s="39">
        <v>178846.80000000002</v>
      </c>
      <c r="F23" s="47">
        <v>71544</v>
      </c>
      <c r="G23" s="39">
        <f t="shared" si="6"/>
        <v>250390.80000000002</v>
      </c>
      <c r="H23" s="43">
        <v>4163.9268292682927</v>
      </c>
      <c r="I23" s="45">
        <v>0</v>
      </c>
      <c r="J23" s="40">
        <v>0</v>
      </c>
      <c r="K23" s="49">
        <f t="shared" si="7"/>
        <v>254554.7268292683</v>
      </c>
      <c r="M23" s="39">
        <v>171930</v>
      </c>
      <c r="N23" s="47">
        <v>74448</v>
      </c>
      <c r="O23" s="39">
        <f t="shared" si="8"/>
        <v>246378</v>
      </c>
      <c r="P23" s="43">
        <v>2407.5</v>
      </c>
      <c r="Q23" s="45">
        <v>132.60000000000002</v>
      </c>
      <c r="R23" s="40">
        <v>0</v>
      </c>
      <c r="S23" s="49">
        <f t="shared" si="0"/>
        <v>248918.1</v>
      </c>
      <c r="U23" s="39">
        <f t="shared" si="1"/>
        <v>-6916.8000000000175</v>
      </c>
      <c r="V23" s="47">
        <f t="shared" si="2"/>
        <v>2904</v>
      </c>
      <c r="W23" s="39">
        <f t="shared" si="9"/>
        <v>-4012.8000000000175</v>
      </c>
      <c r="X23" s="43">
        <f t="shared" si="3"/>
        <v>-1756.4268292682927</v>
      </c>
      <c r="Y23" s="45">
        <f t="shared" si="4"/>
        <v>132.60000000000002</v>
      </c>
      <c r="Z23" s="40">
        <f t="shared" si="5"/>
        <v>0</v>
      </c>
      <c r="AA23" s="49">
        <f t="shared" si="10"/>
        <v>-5636.6268292683098</v>
      </c>
    </row>
    <row r="24" spans="1:27" x14ac:dyDescent="0.35">
      <c r="A24" s="53">
        <v>3413025</v>
      </c>
      <c r="B24" s="52" t="s">
        <v>16</v>
      </c>
      <c r="C24" s="17" t="s">
        <v>8</v>
      </c>
      <c r="E24" s="39">
        <v>101904.00000000001</v>
      </c>
      <c r="F24" s="47">
        <v>5082</v>
      </c>
      <c r="G24" s="39">
        <f t="shared" si="6"/>
        <v>106986.00000000001</v>
      </c>
      <c r="H24" s="43">
        <v>5340.6160714285706</v>
      </c>
      <c r="I24" s="45">
        <v>460.97187500000001</v>
      </c>
      <c r="J24" s="40">
        <v>0</v>
      </c>
      <c r="K24" s="49">
        <f t="shared" si="7"/>
        <v>112787.58794642858</v>
      </c>
      <c r="M24" s="39">
        <v>91608</v>
      </c>
      <c r="N24" s="47">
        <v>726.00000000000011</v>
      </c>
      <c r="O24" s="39">
        <f t="shared" si="8"/>
        <v>92334</v>
      </c>
      <c r="P24" s="43">
        <v>6405.6811184210528</v>
      </c>
      <c r="Q24" s="45">
        <v>407.6171052631579</v>
      </c>
      <c r="R24" s="40">
        <v>0</v>
      </c>
      <c r="S24" s="49">
        <f t="shared" si="0"/>
        <v>99147.298223684207</v>
      </c>
      <c r="U24" s="39">
        <f t="shared" si="1"/>
        <v>-10296.000000000015</v>
      </c>
      <c r="V24" s="47">
        <f t="shared" si="2"/>
        <v>-4356</v>
      </c>
      <c r="W24" s="39">
        <f t="shared" si="9"/>
        <v>-14652.000000000015</v>
      </c>
      <c r="X24" s="43">
        <f t="shared" si="3"/>
        <v>1065.0650469924822</v>
      </c>
      <c r="Y24" s="45">
        <f t="shared" si="4"/>
        <v>-53.354769736842115</v>
      </c>
      <c r="Z24" s="40">
        <f t="shared" si="5"/>
        <v>0</v>
      </c>
      <c r="AA24" s="49">
        <f t="shared" si="10"/>
        <v>-13640.289722744374</v>
      </c>
    </row>
    <row r="25" spans="1:27" x14ac:dyDescent="0.35">
      <c r="A25" s="53">
        <v>3412215</v>
      </c>
      <c r="B25" s="52" t="s">
        <v>17</v>
      </c>
      <c r="C25" s="17" t="s">
        <v>8</v>
      </c>
      <c r="E25" s="39">
        <v>56364.000000000007</v>
      </c>
      <c r="F25" s="47">
        <v>29700.000000000004</v>
      </c>
      <c r="G25" s="39">
        <f t="shared" si="6"/>
        <v>86064.000000000015</v>
      </c>
      <c r="H25" s="43">
        <v>902.76923076923083</v>
      </c>
      <c r="I25" s="45">
        <v>242.17142857142855</v>
      </c>
      <c r="J25" s="40">
        <v>0</v>
      </c>
      <c r="K25" s="49">
        <f t="shared" si="7"/>
        <v>87208.940659340675</v>
      </c>
      <c r="M25" s="39">
        <v>63162</v>
      </c>
      <c r="N25" s="47">
        <v>21912</v>
      </c>
      <c r="O25" s="39">
        <f t="shared" si="8"/>
        <v>85074</v>
      </c>
      <c r="P25" s="43">
        <v>3379.5</v>
      </c>
      <c r="Q25" s="45">
        <v>125.37631578947369</v>
      </c>
      <c r="R25" s="40">
        <v>0</v>
      </c>
      <c r="S25" s="49">
        <f t="shared" si="0"/>
        <v>88578.876315789472</v>
      </c>
      <c r="U25" s="39">
        <f t="shared" si="1"/>
        <v>6797.9999999999927</v>
      </c>
      <c r="V25" s="47">
        <f t="shared" si="2"/>
        <v>-7788.0000000000036</v>
      </c>
      <c r="W25" s="39">
        <f t="shared" si="9"/>
        <v>-990.00000000001091</v>
      </c>
      <c r="X25" s="43">
        <f t="shared" si="3"/>
        <v>2476.7307692307691</v>
      </c>
      <c r="Y25" s="45">
        <f t="shared" si="4"/>
        <v>-116.79511278195486</v>
      </c>
      <c r="Z25" s="40">
        <f t="shared" si="5"/>
        <v>0</v>
      </c>
      <c r="AA25" s="49">
        <f t="shared" si="10"/>
        <v>1369.9356564488032</v>
      </c>
    </row>
    <row r="26" spans="1:27" x14ac:dyDescent="0.35">
      <c r="A26" s="53">
        <v>3413023</v>
      </c>
      <c r="B26" s="52" t="s">
        <v>18</v>
      </c>
      <c r="C26" s="17" t="s">
        <v>8</v>
      </c>
      <c r="E26" s="39">
        <v>66396</v>
      </c>
      <c r="F26" s="47">
        <v>27522.000000000004</v>
      </c>
      <c r="G26" s="39">
        <f t="shared" si="6"/>
        <v>93918</v>
      </c>
      <c r="H26" s="43">
        <v>5929.166666666667</v>
      </c>
      <c r="I26" s="45">
        <v>205.54444444444445</v>
      </c>
      <c r="J26" s="40">
        <v>0</v>
      </c>
      <c r="K26" s="49">
        <f t="shared" si="7"/>
        <v>100052.71111111112</v>
      </c>
      <c r="M26" s="39">
        <v>52536</v>
      </c>
      <c r="N26" s="47">
        <v>27192</v>
      </c>
      <c r="O26" s="39">
        <f t="shared" si="8"/>
        <v>79728</v>
      </c>
      <c r="P26" s="43">
        <v>3401.7854605263155</v>
      </c>
      <c r="Q26" s="45">
        <v>121.47631578947369</v>
      </c>
      <c r="R26" s="40">
        <v>0</v>
      </c>
      <c r="S26" s="49">
        <f t="shared" si="0"/>
        <v>83251.26177631579</v>
      </c>
      <c r="U26" s="39">
        <f t="shared" si="1"/>
        <v>-13860</v>
      </c>
      <c r="V26" s="47">
        <f t="shared" si="2"/>
        <v>-330.00000000000364</v>
      </c>
      <c r="W26" s="39">
        <f t="shared" si="9"/>
        <v>-14190.000000000004</v>
      </c>
      <c r="X26" s="43">
        <f t="shared" si="3"/>
        <v>-2527.3812061403514</v>
      </c>
      <c r="Y26" s="45">
        <f t="shared" si="4"/>
        <v>-84.068128654970764</v>
      </c>
      <c r="Z26" s="40">
        <f t="shared" si="5"/>
        <v>0</v>
      </c>
      <c r="AA26" s="49">
        <f t="shared" si="10"/>
        <v>-16801.449334795325</v>
      </c>
    </row>
    <row r="27" spans="1:27" x14ac:dyDescent="0.35">
      <c r="A27" s="53">
        <v>3411001</v>
      </c>
      <c r="B27" s="52" t="s">
        <v>19</v>
      </c>
      <c r="C27" s="17" t="s">
        <v>6</v>
      </c>
      <c r="E27" s="39">
        <v>126192.00000000001</v>
      </c>
      <c r="F27" s="47">
        <v>19272</v>
      </c>
      <c r="G27" s="39">
        <f t="shared" si="6"/>
        <v>145464</v>
      </c>
      <c r="H27" s="43">
        <v>7273.2</v>
      </c>
      <c r="I27" s="45">
        <v>2865.2000000000003</v>
      </c>
      <c r="J27" s="40">
        <v>262671.85600508936</v>
      </c>
      <c r="K27" s="49">
        <f t="shared" si="7"/>
        <v>418274.25600508938</v>
      </c>
      <c r="M27" s="39">
        <v>137742</v>
      </c>
      <c r="N27" s="47">
        <v>10494</v>
      </c>
      <c r="O27" s="39">
        <f t="shared" si="8"/>
        <v>148236</v>
      </c>
      <c r="P27" s="43">
        <v>10789.485000000001</v>
      </c>
      <c r="Q27" s="45">
        <v>2708.2421052631571</v>
      </c>
      <c r="R27" s="40">
        <v>262671.85600508936</v>
      </c>
      <c r="S27" s="49">
        <f t="shared" si="0"/>
        <v>424405.58311035251</v>
      </c>
      <c r="U27" s="39">
        <f t="shared" si="1"/>
        <v>11549.999999999985</v>
      </c>
      <c r="V27" s="47">
        <f t="shared" si="2"/>
        <v>-8778</v>
      </c>
      <c r="W27" s="39">
        <f t="shared" si="9"/>
        <v>2771.9999999999854</v>
      </c>
      <c r="X27" s="43">
        <f t="shared" si="3"/>
        <v>3516.2850000000008</v>
      </c>
      <c r="Y27" s="45">
        <f t="shared" si="4"/>
        <v>-156.95789473684317</v>
      </c>
      <c r="Z27" s="40">
        <f t="shared" si="5"/>
        <v>0</v>
      </c>
      <c r="AA27" s="49">
        <f t="shared" si="10"/>
        <v>6131.3271052631426</v>
      </c>
    </row>
    <row r="28" spans="1:27" x14ac:dyDescent="0.35">
      <c r="A28" s="53">
        <v>3412001</v>
      </c>
      <c r="B28" s="52" t="s">
        <v>20</v>
      </c>
      <c r="C28" s="17" t="s">
        <v>8</v>
      </c>
      <c r="E28" s="39">
        <v>39072</v>
      </c>
      <c r="F28" s="47">
        <v>0</v>
      </c>
      <c r="G28" s="39">
        <f t="shared" si="6"/>
        <v>39072</v>
      </c>
      <c r="H28" s="43">
        <v>1036</v>
      </c>
      <c r="I28" s="45">
        <v>115.44</v>
      </c>
      <c r="J28" s="40">
        <v>0</v>
      </c>
      <c r="K28" s="49">
        <f t="shared" si="7"/>
        <v>40223.440000000002</v>
      </c>
      <c r="M28" s="39">
        <v>45210</v>
      </c>
      <c r="N28" s="47">
        <v>4620</v>
      </c>
      <c r="O28" s="39">
        <f t="shared" si="8"/>
        <v>49830</v>
      </c>
      <c r="P28" s="43">
        <v>850.5</v>
      </c>
      <c r="Q28" s="45">
        <v>222.58815789473684</v>
      </c>
      <c r="R28" s="40">
        <v>0</v>
      </c>
      <c r="S28" s="49">
        <f t="shared" si="0"/>
        <v>50903.088157894737</v>
      </c>
      <c r="U28" s="39">
        <f t="shared" si="1"/>
        <v>6138</v>
      </c>
      <c r="V28" s="47">
        <f t="shared" si="2"/>
        <v>4620</v>
      </c>
      <c r="W28" s="39">
        <f t="shared" si="9"/>
        <v>10758</v>
      </c>
      <c r="X28" s="43">
        <f t="shared" si="3"/>
        <v>-185.5</v>
      </c>
      <c r="Y28" s="45">
        <f t="shared" si="4"/>
        <v>107.14815789473684</v>
      </c>
      <c r="Z28" s="40">
        <f t="shared" si="5"/>
        <v>0</v>
      </c>
      <c r="AA28" s="49">
        <f t="shared" si="10"/>
        <v>10679.648157894737</v>
      </c>
    </row>
    <row r="29" spans="1:27" x14ac:dyDescent="0.35">
      <c r="A29" s="53">
        <v>3412039</v>
      </c>
      <c r="B29" s="52" t="s">
        <v>21</v>
      </c>
      <c r="C29" s="17" t="s">
        <v>8</v>
      </c>
      <c r="E29" s="39">
        <v>96096.000000000015</v>
      </c>
      <c r="F29" s="47">
        <v>0</v>
      </c>
      <c r="G29" s="39">
        <f t="shared" si="6"/>
        <v>96096.000000000015</v>
      </c>
      <c r="H29" s="43">
        <v>839.99999999999989</v>
      </c>
      <c r="I29" s="45">
        <v>250.51764705882357</v>
      </c>
      <c r="J29" s="40">
        <v>0</v>
      </c>
      <c r="K29" s="49">
        <f t="shared" si="7"/>
        <v>97186.517647058834</v>
      </c>
      <c r="M29" s="39">
        <v>102300</v>
      </c>
      <c r="N29" s="47">
        <v>0</v>
      </c>
      <c r="O29" s="39">
        <f t="shared" si="8"/>
        <v>102300</v>
      </c>
      <c r="P29" s="43">
        <v>1066.5</v>
      </c>
      <c r="Q29" s="45">
        <v>338.21447368421053</v>
      </c>
      <c r="R29" s="40">
        <v>0</v>
      </c>
      <c r="S29" s="49">
        <f t="shared" si="0"/>
        <v>103704.71447368422</v>
      </c>
      <c r="U29" s="39">
        <f t="shared" si="1"/>
        <v>6203.9999999999854</v>
      </c>
      <c r="V29" s="47">
        <f t="shared" si="2"/>
        <v>0</v>
      </c>
      <c r="W29" s="39">
        <f t="shared" si="9"/>
        <v>6203.9999999999854</v>
      </c>
      <c r="X29" s="43">
        <f t="shared" si="3"/>
        <v>226.50000000000011</v>
      </c>
      <c r="Y29" s="45">
        <f t="shared" si="4"/>
        <v>87.696826625386961</v>
      </c>
      <c r="Z29" s="40">
        <f t="shared" si="5"/>
        <v>0</v>
      </c>
      <c r="AA29" s="49">
        <f t="shared" si="10"/>
        <v>6518.1968266253725</v>
      </c>
    </row>
    <row r="30" spans="1:27" x14ac:dyDescent="0.35">
      <c r="A30" s="53">
        <v>3412041</v>
      </c>
      <c r="B30" s="52" t="s">
        <v>22</v>
      </c>
      <c r="C30" s="17" t="s">
        <v>23</v>
      </c>
      <c r="E30" s="39">
        <v>51348.000000000007</v>
      </c>
      <c r="F30" s="47">
        <v>6600.0000000000009</v>
      </c>
      <c r="G30" s="39">
        <f t="shared" si="6"/>
        <v>57948.000000000007</v>
      </c>
      <c r="H30" s="43">
        <v>2528.64</v>
      </c>
      <c r="I30" s="45">
        <v>90.110526315789471</v>
      </c>
      <c r="J30" s="40">
        <v>0</v>
      </c>
      <c r="K30" s="49">
        <f t="shared" si="7"/>
        <v>60566.750526315795</v>
      </c>
      <c r="M30" s="39">
        <v>38280</v>
      </c>
      <c r="N30" s="47">
        <v>12672</v>
      </c>
      <c r="O30" s="39">
        <f t="shared" si="8"/>
        <v>50952</v>
      </c>
      <c r="P30" s="43">
        <v>2177.9856315789475</v>
      </c>
      <c r="Q30" s="45">
        <v>167.98815789473684</v>
      </c>
      <c r="R30" s="40">
        <v>0</v>
      </c>
      <c r="S30" s="49">
        <f t="shared" si="0"/>
        <v>53297.97378947369</v>
      </c>
      <c r="U30" s="39">
        <f t="shared" si="1"/>
        <v>-13068.000000000007</v>
      </c>
      <c r="V30" s="47">
        <f t="shared" si="2"/>
        <v>6071.9999999999991</v>
      </c>
      <c r="W30" s="39">
        <f t="shared" si="9"/>
        <v>-6996.0000000000082</v>
      </c>
      <c r="X30" s="43">
        <f t="shared" si="3"/>
        <v>-350.65436842105237</v>
      </c>
      <c r="Y30" s="45">
        <f t="shared" si="4"/>
        <v>77.877631578947373</v>
      </c>
      <c r="Z30" s="40">
        <f t="shared" si="5"/>
        <v>0</v>
      </c>
      <c r="AA30" s="49">
        <f t="shared" si="10"/>
        <v>-7268.7767368421137</v>
      </c>
    </row>
    <row r="31" spans="1:27" x14ac:dyDescent="0.35">
      <c r="A31" s="53">
        <v>3412218</v>
      </c>
      <c r="B31" s="52" t="s">
        <v>24</v>
      </c>
      <c r="C31" s="17" t="s">
        <v>8</v>
      </c>
      <c r="E31" s="39">
        <v>44220</v>
      </c>
      <c r="F31" s="47">
        <v>8382</v>
      </c>
      <c r="G31" s="39">
        <f t="shared" si="6"/>
        <v>52602</v>
      </c>
      <c r="H31" s="43">
        <v>2988.75</v>
      </c>
      <c r="I31" s="45">
        <v>365.68235294117648</v>
      </c>
      <c r="J31" s="40">
        <v>0</v>
      </c>
      <c r="K31" s="49">
        <f t="shared" si="7"/>
        <v>55956.432352941178</v>
      </c>
      <c r="M31" s="39">
        <v>29898</v>
      </c>
      <c r="N31" s="47">
        <v>3894</v>
      </c>
      <c r="O31" s="39">
        <f t="shared" si="8"/>
        <v>33792</v>
      </c>
      <c r="P31" s="43">
        <v>2945.6658552631579</v>
      </c>
      <c r="Q31" s="45">
        <v>350.20263157894738</v>
      </c>
      <c r="R31" s="40">
        <v>0</v>
      </c>
      <c r="S31" s="49">
        <f t="shared" si="0"/>
        <v>37087.868486842104</v>
      </c>
      <c r="U31" s="39">
        <f t="shared" si="1"/>
        <v>-14322</v>
      </c>
      <c r="V31" s="47">
        <f t="shared" si="2"/>
        <v>-4488</v>
      </c>
      <c r="W31" s="39">
        <f t="shared" si="9"/>
        <v>-18810</v>
      </c>
      <c r="X31" s="43">
        <f t="shared" si="3"/>
        <v>-43.084144736842063</v>
      </c>
      <c r="Y31" s="45">
        <f t="shared" si="4"/>
        <v>-15.4797213622291</v>
      </c>
      <c r="Z31" s="40">
        <f t="shared" si="5"/>
        <v>0</v>
      </c>
      <c r="AA31" s="49">
        <f t="shared" si="10"/>
        <v>-18868.563866099073</v>
      </c>
    </row>
    <row r="32" spans="1:27" x14ac:dyDescent="0.35">
      <c r="A32" s="53">
        <v>3411002</v>
      </c>
      <c r="B32" s="52" t="s">
        <v>25</v>
      </c>
      <c r="C32" s="17" t="s">
        <v>6</v>
      </c>
      <c r="E32" s="39">
        <v>191268.00000000003</v>
      </c>
      <c r="F32" s="47">
        <v>107250.00000000001</v>
      </c>
      <c r="G32" s="39">
        <f t="shared" si="6"/>
        <v>298518.00000000006</v>
      </c>
      <c r="H32" s="43">
        <v>3147.4484536082473</v>
      </c>
      <c r="I32" s="45">
        <v>415.05176470588236</v>
      </c>
      <c r="J32" s="40">
        <v>281703.28114879102</v>
      </c>
      <c r="K32" s="49">
        <f t="shared" si="7"/>
        <v>583783.7813671052</v>
      </c>
      <c r="M32" s="39">
        <v>186370.80000000002</v>
      </c>
      <c r="N32" s="47">
        <v>90657.600000000006</v>
      </c>
      <c r="O32" s="39">
        <v>277028.40000000002</v>
      </c>
      <c r="P32" s="43">
        <v>1838.7</v>
      </c>
      <c r="Q32" s="45">
        <v>352.15263157894736</v>
      </c>
      <c r="R32" s="40">
        <v>281703.28114879102</v>
      </c>
      <c r="S32" s="49">
        <v>547384.23567970889</v>
      </c>
      <c r="U32" s="39">
        <f t="shared" si="1"/>
        <v>-4897.2000000000116</v>
      </c>
      <c r="V32" s="47">
        <f t="shared" si="2"/>
        <v>-16592.400000000009</v>
      </c>
      <c r="W32" s="39">
        <f t="shared" si="9"/>
        <v>-21489.60000000002</v>
      </c>
      <c r="X32" s="43">
        <f t="shared" si="3"/>
        <v>-1308.7484536082472</v>
      </c>
      <c r="Y32" s="45">
        <f t="shared" si="4"/>
        <v>-62.899133126934998</v>
      </c>
      <c r="Z32" s="40">
        <f t="shared" si="5"/>
        <v>0</v>
      </c>
      <c r="AA32" s="49">
        <f t="shared" si="10"/>
        <v>-22861.247586735204</v>
      </c>
    </row>
    <row r="33" spans="1:27" x14ac:dyDescent="0.35">
      <c r="A33" s="53">
        <v>3411005</v>
      </c>
      <c r="B33" s="52" t="s">
        <v>26</v>
      </c>
      <c r="C33" s="17" t="s">
        <v>6</v>
      </c>
      <c r="E33" s="39">
        <v>244926.00000000003</v>
      </c>
      <c r="F33" s="47">
        <v>111721.50000000001</v>
      </c>
      <c r="G33" s="39">
        <f t="shared" si="6"/>
        <v>356647.50000000006</v>
      </c>
      <c r="H33" s="43">
        <v>21639.787844036695</v>
      </c>
      <c r="I33" s="45">
        <v>2257.9955357142858</v>
      </c>
      <c r="J33" s="40">
        <v>348789.88640810922</v>
      </c>
      <c r="K33" s="49">
        <f t="shared" si="7"/>
        <v>729335.16978786024</v>
      </c>
      <c r="M33" s="39">
        <v>260700</v>
      </c>
      <c r="N33" s="47">
        <v>131622.70000000001</v>
      </c>
      <c r="O33" s="39">
        <f t="shared" si="8"/>
        <v>392322.7</v>
      </c>
      <c r="P33" s="43">
        <v>28658.043996710527</v>
      </c>
      <c r="Q33" s="45">
        <v>3361.7802631578943</v>
      </c>
      <c r="R33" s="40">
        <v>348789.88640810922</v>
      </c>
      <c r="S33" s="49">
        <f t="shared" si="0"/>
        <v>773132.41066797765</v>
      </c>
      <c r="U33" s="39">
        <f t="shared" si="1"/>
        <v>15773.999999999971</v>
      </c>
      <c r="V33" s="47">
        <f t="shared" si="2"/>
        <v>19901.199999999997</v>
      </c>
      <c r="W33" s="39">
        <f t="shared" si="9"/>
        <v>35675.199999999968</v>
      </c>
      <c r="X33" s="43">
        <f t="shared" si="3"/>
        <v>7018.2561526738318</v>
      </c>
      <c r="Y33" s="45">
        <f t="shared" si="4"/>
        <v>1103.7847274436085</v>
      </c>
      <c r="Z33" s="40">
        <f t="shared" si="5"/>
        <v>0</v>
      </c>
      <c r="AA33" s="49">
        <f t="shared" si="10"/>
        <v>43797.240880117402</v>
      </c>
    </row>
    <row r="34" spans="1:27" x14ac:dyDescent="0.35">
      <c r="A34" s="53">
        <v>3413956</v>
      </c>
      <c r="B34" s="52" t="s">
        <v>27</v>
      </c>
      <c r="C34" s="17" t="s">
        <v>8</v>
      </c>
      <c r="E34" s="39">
        <v>124872.00000000001</v>
      </c>
      <c r="F34" s="47">
        <v>0</v>
      </c>
      <c r="G34" s="39">
        <f t="shared" si="6"/>
        <v>124872.00000000001</v>
      </c>
      <c r="H34" s="43">
        <v>1146.1153846153845</v>
      </c>
      <c r="I34" s="45">
        <v>75.293877551020401</v>
      </c>
      <c r="J34" s="40">
        <v>0</v>
      </c>
      <c r="K34" s="49">
        <f t="shared" si="7"/>
        <v>126093.40926216643</v>
      </c>
      <c r="M34" s="39">
        <v>127454.80000000002</v>
      </c>
      <c r="N34" s="47">
        <v>0</v>
      </c>
      <c r="O34" s="39">
        <f t="shared" si="8"/>
        <v>127454.80000000002</v>
      </c>
      <c r="P34" s="43">
        <v>288</v>
      </c>
      <c r="Q34" s="45">
        <v>140.68815789473683</v>
      </c>
      <c r="R34" s="40">
        <v>0</v>
      </c>
      <c r="S34" s="49">
        <f t="shared" si="0"/>
        <v>127883.48815789475</v>
      </c>
      <c r="U34" s="39">
        <f t="shared" si="1"/>
        <v>2582.8000000000029</v>
      </c>
      <c r="V34" s="47">
        <f t="shared" si="2"/>
        <v>0</v>
      </c>
      <c r="W34" s="39">
        <f t="shared" si="9"/>
        <v>2582.8000000000029</v>
      </c>
      <c r="X34" s="43">
        <f t="shared" si="3"/>
        <v>-858.11538461538453</v>
      </c>
      <c r="Y34" s="45">
        <f t="shared" si="4"/>
        <v>65.394280343716432</v>
      </c>
      <c r="Z34" s="40">
        <f t="shared" si="5"/>
        <v>0</v>
      </c>
      <c r="AA34" s="49">
        <f t="shared" si="10"/>
        <v>1790.0788957283348</v>
      </c>
    </row>
    <row r="35" spans="1:27" x14ac:dyDescent="0.35">
      <c r="A35" s="53">
        <v>3411003</v>
      </c>
      <c r="B35" s="52" t="s">
        <v>28</v>
      </c>
      <c r="C35" s="17" t="s">
        <v>6</v>
      </c>
      <c r="E35" s="39">
        <v>206118.00000000003</v>
      </c>
      <c r="F35" s="47">
        <v>55374.000000000007</v>
      </c>
      <c r="G35" s="39">
        <f t="shared" si="6"/>
        <v>261492.00000000003</v>
      </c>
      <c r="H35" s="43">
        <v>16077.9375</v>
      </c>
      <c r="I35" s="45">
        <v>2119.494690265487</v>
      </c>
      <c r="J35" s="40">
        <v>395994.90854016633</v>
      </c>
      <c r="K35" s="49">
        <f t="shared" si="7"/>
        <v>675684.34073043184</v>
      </c>
      <c r="M35" s="39">
        <v>224862</v>
      </c>
      <c r="N35" s="47">
        <v>67188</v>
      </c>
      <c r="O35" s="39">
        <f t="shared" si="8"/>
        <v>292050</v>
      </c>
      <c r="P35" s="43">
        <v>21179.846447368422</v>
      </c>
      <c r="Q35" s="45">
        <v>2598.5328947368421</v>
      </c>
      <c r="R35" s="40">
        <v>395994.90854016633</v>
      </c>
      <c r="S35" s="49">
        <f t="shared" si="0"/>
        <v>711823.28788227169</v>
      </c>
      <c r="U35" s="39">
        <f t="shared" si="1"/>
        <v>18743.999999999971</v>
      </c>
      <c r="V35" s="47">
        <f t="shared" si="2"/>
        <v>11813.999999999993</v>
      </c>
      <c r="W35" s="39">
        <f t="shared" si="9"/>
        <v>30557.999999999964</v>
      </c>
      <c r="X35" s="43">
        <f t="shared" si="3"/>
        <v>5101.9089473684217</v>
      </c>
      <c r="Y35" s="45">
        <f t="shared" si="4"/>
        <v>479.03820447135513</v>
      </c>
      <c r="Z35" s="40">
        <f t="shared" si="5"/>
        <v>0</v>
      </c>
      <c r="AA35" s="49">
        <f t="shared" si="10"/>
        <v>36138.94715183974</v>
      </c>
    </row>
    <row r="36" spans="1:27" x14ac:dyDescent="0.35">
      <c r="A36" s="53">
        <v>3413964</v>
      </c>
      <c r="B36" s="52" t="s">
        <v>29</v>
      </c>
      <c r="C36" s="17" t="s">
        <v>8</v>
      </c>
      <c r="E36" s="39">
        <v>42900</v>
      </c>
      <c r="F36" s="47">
        <v>8250</v>
      </c>
      <c r="G36" s="39">
        <f t="shared" si="6"/>
        <v>51150</v>
      </c>
      <c r="H36" s="43">
        <v>3196.875</v>
      </c>
      <c r="I36" s="45">
        <v>403</v>
      </c>
      <c r="J36" s="40">
        <v>0</v>
      </c>
      <c r="K36" s="49">
        <f t="shared" si="7"/>
        <v>54749.875</v>
      </c>
      <c r="M36" s="39">
        <v>43296.000000000007</v>
      </c>
      <c r="N36" s="47">
        <v>7458.0000000000009</v>
      </c>
      <c r="O36" s="39">
        <f t="shared" si="8"/>
        <v>50754.000000000007</v>
      </c>
      <c r="P36" s="43">
        <v>4030.8996710526317</v>
      </c>
      <c r="Q36" s="45">
        <v>508.15263157894736</v>
      </c>
      <c r="R36" s="40">
        <v>0</v>
      </c>
      <c r="S36" s="49">
        <f t="shared" si="0"/>
        <v>55293.052302631586</v>
      </c>
      <c r="U36" s="39">
        <f t="shared" si="1"/>
        <v>396.00000000000728</v>
      </c>
      <c r="V36" s="47">
        <f t="shared" si="2"/>
        <v>-791.99999999999909</v>
      </c>
      <c r="W36" s="39">
        <f t="shared" si="9"/>
        <v>-395.99999999999181</v>
      </c>
      <c r="X36" s="43">
        <f t="shared" si="3"/>
        <v>834.02467105263167</v>
      </c>
      <c r="Y36" s="45">
        <f t="shared" si="4"/>
        <v>105.15263157894736</v>
      </c>
      <c r="Z36" s="40">
        <f t="shared" si="5"/>
        <v>0</v>
      </c>
      <c r="AA36" s="49">
        <f t="shared" si="10"/>
        <v>543.17730263158728</v>
      </c>
    </row>
    <row r="37" spans="1:27" x14ac:dyDescent="0.35">
      <c r="A37" s="53">
        <v>3412230</v>
      </c>
      <c r="B37" s="52" t="s">
        <v>30</v>
      </c>
      <c r="C37" s="17" t="s">
        <v>8</v>
      </c>
      <c r="E37" s="39">
        <v>120450.00000000001</v>
      </c>
      <c r="F37" s="47">
        <v>32076.000000000004</v>
      </c>
      <c r="G37" s="39">
        <f t="shared" si="6"/>
        <v>152526.00000000003</v>
      </c>
      <c r="H37" s="43">
        <v>6096.258620689654</v>
      </c>
      <c r="I37" s="45">
        <v>125.17916666666666</v>
      </c>
      <c r="J37" s="40">
        <v>0</v>
      </c>
      <c r="K37" s="49">
        <f t="shared" si="7"/>
        <v>158747.43778735635</v>
      </c>
      <c r="M37" s="39">
        <v>102366</v>
      </c>
      <c r="N37" s="47">
        <v>27192</v>
      </c>
      <c r="O37" s="39">
        <f t="shared" si="8"/>
        <v>129558</v>
      </c>
      <c r="P37" s="43">
        <v>4425.0663947368421</v>
      </c>
      <c r="Q37" s="45">
        <v>113.38815789473684</v>
      </c>
      <c r="R37" s="40">
        <v>0</v>
      </c>
      <c r="S37" s="49">
        <f t="shared" si="0"/>
        <v>134096.45455263159</v>
      </c>
      <c r="U37" s="39">
        <f t="shared" si="1"/>
        <v>-18084.000000000015</v>
      </c>
      <c r="V37" s="47">
        <f t="shared" si="2"/>
        <v>-4884.0000000000036</v>
      </c>
      <c r="W37" s="39">
        <f t="shared" si="9"/>
        <v>-22968.000000000018</v>
      </c>
      <c r="X37" s="43">
        <f t="shared" si="3"/>
        <v>-1671.1922259528119</v>
      </c>
      <c r="Y37" s="45">
        <f t="shared" si="4"/>
        <v>-11.791008771929825</v>
      </c>
      <c r="Z37" s="40">
        <f t="shared" si="5"/>
        <v>0</v>
      </c>
      <c r="AA37" s="49">
        <f t="shared" si="10"/>
        <v>-24650.983234724757</v>
      </c>
    </row>
    <row r="38" spans="1:27" x14ac:dyDescent="0.35">
      <c r="A38" s="53">
        <v>3413022</v>
      </c>
      <c r="B38" s="52" t="s">
        <v>31</v>
      </c>
      <c r="C38" s="17" t="s">
        <v>8</v>
      </c>
      <c r="E38" s="39">
        <v>109890.00000000001</v>
      </c>
      <c r="F38" s="47">
        <v>16500</v>
      </c>
      <c r="G38" s="39">
        <f t="shared" si="6"/>
        <v>126390.00000000001</v>
      </c>
      <c r="H38" s="43">
        <v>7291.7307692307686</v>
      </c>
      <c r="I38" s="45">
        <v>352.28773584905667</v>
      </c>
      <c r="J38" s="40">
        <v>0</v>
      </c>
      <c r="K38" s="49">
        <f t="shared" si="7"/>
        <v>134034.01850507985</v>
      </c>
      <c r="M38" s="39">
        <v>88572</v>
      </c>
      <c r="N38" s="47">
        <v>39666</v>
      </c>
      <c r="O38" s="39">
        <f t="shared" si="8"/>
        <v>128238</v>
      </c>
      <c r="P38" s="43">
        <v>6157.4498684210521</v>
      </c>
      <c r="Q38" s="45">
        <v>286.14078947368421</v>
      </c>
      <c r="R38" s="40">
        <v>0</v>
      </c>
      <c r="S38" s="49">
        <f t="shared" si="0"/>
        <v>134681.59065789473</v>
      </c>
      <c r="U38" s="39">
        <f t="shared" si="1"/>
        <v>-21318.000000000015</v>
      </c>
      <c r="V38" s="47">
        <f t="shared" si="2"/>
        <v>23166</v>
      </c>
      <c r="W38" s="39">
        <f t="shared" si="9"/>
        <v>1847.9999999999854</v>
      </c>
      <c r="X38" s="43">
        <f t="shared" si="3"/>
        <v>-1134.2809008097165</v>
      </c>
      <c r="Y38" s="45">
        <f t="shared" si="4"/>
        <v>-66.146946375372465</v>
      </c>
      <c r="Z38" s="40">
        <f t="shared" si="5"/>
        <v>0</v>
      </c>
      <c r="AA38" s="49">
        <f t="shared" si="10"/>
        <v>647.57215281489653</v>
      </c>
    </row>
    <row r="39" spans="1:27" x14ac:dyDescent="0.35">
      <c r="A39" s="53">
        <v>3412222</v>
      </c>
      <c r="B39" s="52" t="s">
        <v>32</v>
      </c>
      <c r="C39" s="17" t="s">
        <v>8</v>
      </c>
      <c r="E39" s="39">
        <v>90420.000000000015</v>
      </c>
      <c r="F39" s="47">
        <v>14190.000000000002</v>
      </c>
      <c r="G39" s="39">
        <f t="shared" si="6"/>
        <v>104610.00000000001</v>
      </c>
      <c r="H39" s="43">
        <v>6792.8571428571422</v>
      </c>
      <c r="I39" s="45">
        <v>441.53571428571428</v>
      </c>
      <c r="J39" s="40">
        <v>0</v>
      </c>
      <c r="K39" s="49">
        <f t="shared" si="7"/>
        <v>111844.39285714287</v>
      </c>
      <c r="M39" s="39">
        <v>85668</v>
      </c>
      <c r="N39" s="47">
        <v>13992</v>
      </c>
      <c r="O39" s="39">
        <f t="shared" si="8"/>
        <v>99660</v>
      </c>
      <c r="P39" s="43">
        <v>7833.3819078947363</v>
      </c>
      <c r="Q39" s="45">
        <v>522.378947368421</v>
      </c>
      <c r="R39" s="40">
        <v>0</v>
      </c>
      <c r="S39" s="49">
        <f t="shared" si="0"/>
        <v>108015.76085526316</v>
      </c>
      <c r="U39" s="39">
        <f t="shared" si="1"/>
        <v>-4752.0000000000146</v>
      </c>
      <c r="V39" s="47">
        <f t="shared" si="2"/>
        <v>-198.00000000000182</v>
      </c>
      <c r="W39" s="39">
        <f t="shared" si="9"/>
        <v>-4950.0000000000164</v>
      </c>
      <c r="X39" s="43">
        <f t="shared" si="3"/>
        <v>1040.5247650375941</v>
      </c>
      <c r="Y39" s="45">
        <f t="shared" si="4"/>
        <v>80.843233082706718</v>
      </c>
      <c r="Z39" s="40">
        <f t="shared" si="5"/>
        <v>0</v>
      </c>
      <c r="AA39" s="49">
        <f t="shared" si="10"/>
        <v>-3828.6320018797155</v>
      </c>
    </row>
    <row r="40" spans="1:27" x14ac:dyDescent="0.35">
      <c r="A40" s="53">
        <v>3412040</v>
      </c>
      <c r="B40" s="52" t="s">
        <v>33</v>
      </c>
      <c r="C40" s="17" t="s">
        <v>23</v>
      </c>
      <c r="E40" s="39">
        <v>60324.000000000007</v>
      </c>
      <c r="F40" s="47">
        <v>6771.6</v>
      </c>
      <c r="G40" s="39">
        <f t="shared" si="6"/>
        <v>67095.600000000006</v>
      </c>
      <c r="H40" s="43">
        <v>490.14642857142849</v>
      </c>
      <c r="I40" s="45">
        <v>38.870000000000005</v>
      </c>
      <c r="J40" s="40">
        <v>0</v>
      </c>
      <c r="K40" s="49">
        <f t="shared" si="7"/>
        <v>67624.616428571433</v>
      </c>
      <c r="M40" s="39">
        <v>64614</v>
      </c>
      <c r="N40" s="47">
        <v>15615.600000000002</v>
      </c>
      <c r="O40" s="39">
        <f t="shared" si="8"/>
        <v>80229.600000000006</v>
      </c>
      <c r="P40" s="43">
        <v>180</v>
      </c>
      <c r="Q40" s="45">
        <v>274.15263157894742</v>
      </c>
      <c r="R40" s="40">
        <v>0</v>
      </c>
      <c r="S40" s="49">
        <f t="shared" si="0"/>
        <v>80683.752631578958</v>
      </c>
      <c r="U40" s="39">
        <f t="shared" si="1"/>
        <v>4289.9999999999927</v>
      </c>
      <c r="V40" s="47">
        <f t="shared" si="2"/>
        <v>8844.0000000000018</v>
      </c>
      <c r="W40" s="39">
        <f t="shared" si="9"/>
        <v>13133.999999999995</v>
      </c>
      <c r="X40" s="43">
        <f t="shared" si="3"/>
        <v>-310.14642857142849</v>
      </c>
      <c r="Y40" s="45">
        <f t="shared" si="4"/>
        <v>235.28263157894742</v>
      </c>
      <c r="Z40" s="40">
        <f t="shared" si="5"/>
        <v>0</v>
      </c>
      <c r="AA40" s="49">
        <f t="shared" si="10"/>
        <v>13059.136203007514</v>
      </c>
    </row>
    <row r="41" spans="1:27" x14ac:dyDescent="0.35">
      <c r="A41" s="53">
        <v>3412064</v>
      </c>
      <c r="B41" s="52" t="s">
        <v>34</v>
      </c>
      <c r="C41" s="17" t="s">
        <v>8</v>
      </c>
      <c r="E41" s="39">
        <v>109560.00000000001</v>
      </c>
      <c r="F41" s="47">
        <v>0</v>
      </c>
      <c r="G41" s="39">
        <f t="shared" si="6"/>
        <v>109560.00000000001</v>
      </c>
      <c r="H41" s="43">
        <v>292.94117647058823</v>
      </c>
      <c r="I41" s="45">
        <v>63.470588235294123</v>
      </c>
      <c r="J41" s="40">
        <v>0</v>
      </c>
      <c r="K41" s="49">
        <f t="shared" si="7"/>
        <v>109916.4117647059</v>
      </c>
      <c r="M41" s="39">
        <v>100386</v>
      </c>
      <c r="N41" s="47">
        <v>6151.2000000000007</v>
      </c>
      <c r="O41" s="39">
        <f t="shared" si="8"/>
        <v>106537.2</v>
      </c>
      <c r="P41" s="43">
        <v>76.5</v>
      </c>
      <c r="Q41" s="45">
        <v>217.12815789473683</v>
      </c>
      <c r="R41" s="40">
        <v>0</v>
      </c>
      <c r="S41" s="49">
        <f t="shared" si="0"/>
        <v>106830.82815789474</v>
      </c>
      <c r="U41" s="39">
        <f t="shared" si="1"/>
        <v>-9174.0000000000146</v>
      </c>
      <c r="V41" s="47">
        <f t="shared" si="2"/>
        <v>6151.2000000000007</v>
      </c>
      <c r="W41" s="39">
        <f t="shared" si="9"/>
        <v>-3022.8000000000138</v>
      </c>
      <c r="X41" s="43">
        <f t="shared" si="3"/>
        <v>-216.44117647058823</v>
      </c>
      <c r="Y41" s="45">
        <f t="shared" si="4"/>
        <v>153.65756965944271</v>
      </c>
      <c r="Z41" s="40">
        <f t="shared" si="5"/>
        <v>0</v>
      </c>
      <c r="AA41" s="49">
        <f t="shared" si="10"/>
        <v>-3085.5836068111594</v>
      </c>
    </row>
    <row r="42" spans="1:27" x14ac:dyDescent="0.35">
      <c r="A42" s="53">
        <v>3412235</v>
      </c>
      <c r="B42" s="52" t="s">
        <v>35</v>
      </c>
      <c r="C42" s="17" t="s">
        <v>8</v>
      </c>
      <c r="E42" s="39">
        <v>93192.000000000015</v>
      </c>
      <c r="F42" s="47">
        <v>19998</v>
      </c>
      <c r="G42" s="39">
        <f t="shared" si="6"/>
        <v>113190.00000000001</v>
      </c>
      <c r="H42" s="43">
        <v>3772.9999999999995</v>
      </c>
      <c r="I42" s="45">
        <v>1760.1315789473683</v>
      </c>
      <c r="J42" s="40">
        <v>0</v>
      </c>
      <c r="K42" s="49">
        <f t="shared" si="7"/>
        <v>118723.13157894739</v>
      </c>
      <c r="M42" s="39">
        <v>84480</v>
      </c>
      <c r="N42" s="47">
        <v>19800</v>
      </c>
      <c r="O42" s="39">
        <f t="shared" si="8"/>
        <v>104280</v>
      </c>
      <c r="P42" s="43">
        <v>2915.6182894736844</v>
      </c>
      <c r="Q42" s="45">
        <v>1417.5631578947368</v>
      </c>
      <c r="R42" s="40">
        <v>0</v>
      </c>
      <c r="S42" s="49">
        <f t="shared" si="0"/>
        <v>108613.18144736842</v>
      </c>
      <c r="U42" s="39">
        <f t="shared" si="1"/>
        <v>-8712.0000000000146</v>
      </c>
      <c r="V42" s="47">
        <f t="shared" si="2"/>
        <v>-198</v>
      </c>
      <c r="W42" s="39">
        <f t="shared" si="9"/>
        <v>-8910.0000000000146</v>
      </c>
      <c r="X42" s="43">
        <f t="shared" si="3"/>
        <v>-857.38171052631515</v>
      </c>
      <c r="Y42" s="45">
        <f t="shared" si="4"/>
        <v>-342.56842105263149</v>
      </c>
      <c r="Z42" s="40">
        <f t="shared" si="5"/>
        <v>0</v>
      </c>
      <c r="AA42" s="49">
        <f t="shared" si="10"/>
        <v>-10109.95013157896</v>
      </c>
    </row>
    <row r="43" spans="1:27" x14ac:dyDescent="0.35">
      <c r="A43" s="53">
        <v>3412214</v>
      </c>
      <c r="B43" s="52" t="s">
        <v>36</v>
      </c>
      <c r="C43" s="17" t="s">
        <v>8</v>
      </c>
      <c r="E43" s="39">
        <v>92083.200000000012</v>
      </c>
      <c r="F43" s="47">
        <v>8976</v>
      </c>
      <c r="G43" s="39">
        <f t="shared" si="6"/>
        <v>101059.20000000001</v>
      </c>
      <c r="H43" s="43">
        <v>6459.75</v>
      </c>
      <c r="I43" s="45">
        <v>124.41000000000001</v>
      </c>
      <c r="J43" s="40">
        <v>0</v>
      </c>
      <c r="K43" s="49">
        <f t="shared" si="7"/>
        <v>107643.36000000002</v>
      </c>
      <c r="M43" s="39">
        <v>121770</v>
      </c>
      <c r="N43" s="47">
        <v>14916</v>
      </c>
      <c r="O43" s="39">
        <f t="shared" si="8"/>
        <v>136686</v>
      </c>
      <c r="P43" s="43">
        <v>8443.1264210526315</v>
      </c>
      <c r="Q43" s="45">
        <v>680.83815789473692</v>
      </c>
      <c r="R43" s="40">
        <v>0</v>
      </c>
      <c r="S43" s="49">
        <f t="shared" si="0"/>
        <v>145809.96457894737</v>
      </c>
      <c r="U43" s="39">
        <f t="shared" si="1"/>
        <v>29686.799999999988</v>
      </c>
      <c r="V43" s="47">
        <f t="shared" si="2"/>
        <v>5940</v>
      </c>
      <c r="W43" s="39">
        <f t="shared" si="9"/>
        <v>35626.799999999988</v>
      </c>
      <c r="X43" s="43">
        <f t="shared" si="3"/>
        <v>1983.3764210526315</v>
      </c>
      <c r="Y43" s="45">
        <f t="shared" si="4"/>
        <v>556.42815789473696</v>
      </c>
      <c r="Z43" s="40">
        <f t="shared" si="5"/>
        <v>0</v>
      </c>
      <c r="AA43" s="49">
        <f t="shared" si="10"/>
        <v>38166.60457894735</v>
      </c>
    </row>
    <row r="44" spans="1:27" x14ac:dyDescent="0.35">
      <c r="A44" s="53">
        <v>3412030</v>
      </c>
      <c r="B44" s="52" t="s">
        <v>37</v>
      </c>
      <c r="C44" s="17" t="s">
        <v>23</v>
      </c>
      <c r="E44" s="39">
        <v>92268.000000000015</v>
      </c>
      <c r="F44" s="47">
        <v>8250</v>
      </c>
      <c r="G44" s="39">
        <f t="shared" si="6"/>
        <v>100518.00000000001</v>
      </c>
      <c r="H44" s="43">
        <v>5447.6538461538457</v>
      </c>
      <c r="I44" s="45">
        <v>1060.6607142857144</v>
      </c>
      <c r="J44" s="40">
        <v>0</v>
      </c>
      <c r="K44" s="49">
        <f t="shared" si="7"/>
        <v>107026.31456043957</v>
      </c>
      <c r="M44" s="39">
        <v>93192</v>
      </c>
      <c r="N44" s="47">
        <v>9108</v>
      </c>
      <c r="O44" s="39">
        <f t="shared" si="8"/>
        <v>102300</v>
      </c>
      <c r="P44" s="43">
        <v>4027.8799736842102</v>
      </c>
      <c r="Q44" s="45">
        <v>1369.3223684210527</v>
      </c>
      <c r="R44" s="40">
        <v>0</v>
      </c>
      <c r="S44" s="49">
        <f t="shared" si="0"/>
        <v>107697.20234210526</v>
      </c>
      <c r="U44" s="39">
        <f t="shared" si="1"/>
        <v>923.99999999998545</v>
      </c>
      <c r="V44" s="47">
        <f t="shared" si="2"/>
        <v>858</v>
      </c>
      <c r="W44" s="39">
        <f t="shared" si="9"/>
        <v>1781.9999999999854</v>
      </c>
      <c r="X44" s="43">
        <f t="shared" si="3"/>
        <v>-1419.7738724696355</v>
      </c>
      <c r="Y44" s="45">
        <f t="shared" si="4"/>
        <v>308.66165413533827</v>
      </c>
      <c r="Z44" s="40">
        <f t="shared" si="5"/>
        <v>0</v>
      </c>
      <c r="AA44" s="49">
        <f t="shared" si="10"/>
        <v>670.88778166568818</v>
      </c>
    </row>
    <row r="45" spans="1:27" x14ac:dyDescent="0.35">
      <c r="A45" s="53">
        <v>3413512</v>
      </c>
      <c r="B45" s="52" t="s">
        <v>38</v>
      </c>
      <c r="C45" s="17" t="s">
        <v>8</v>
      </c>
      <c r="E45" s="39">
        <v>62436.000000000007</v>
      </c>
      <c r="F45" s="47">
        <v>10824</v>
      </c>
      <c r="G45" s="39">
        <f t="shared" si="6"/>
        <v>73260</v>
      </c>
      <c r="H45" s="43">
        <v>4418.6538461538457</v>
      </c>
      <c r="I45" s="45">
        <v>1623.375</v>
      </c>
      <c r="J45" s="40">
        <v>0</v>
      </c>
      <c r="K45" s="49">
        <f t="shared" si="7"/>
        <v>79302.028846153844</v>
      </c>
      <c r="M45" s="39">
        <v>56760</v>
      </c>
      <c r="N45" s="47">
        <v>10296</v>
      </c>
      <c r="O45" s="39">
        <f t="shared" si="8"/>
        <v>67056</v>
      </c>
      <c r="P45" s="43">
        <v>4489.9756578947363</v>
      </c>
      <c r="Q45" s="45">
        <v>953.10789473684224</v>
      </c>
      <c r="R45" s="40">
        <v>0</v>
      </c>
      <c r="S45" s="49">
        <f t="shared" si="0"/>
        <v>72499.083552631579</v>
      </c>
      <c r="U45" s="39">
        <f t="shared" si="1"/>
        <v>-5676.0000000000073</v>
      </c>
      <c r="V45" s="47">
        <f t="shared" si="2"/>
        <v>-528</v>
      </c>
      <c r="W45" s="39">
        <f t="shared" si="9"/>
        <v>-6204.0000000000073</v>
      </c>
      <c r="X45" s="43">
        <f t="shared" si="3"/>
        <v>71.321811740890553</v>
      </c>
      <c r="Y45" s="45">
        <f t="shared" si="4"/>
        <v>-670.26710526315776</v>
      </c>
      <c r="Z45" s="40">
        <f t="shared" si="5"/>
        <v>0</v>
      </c>
      <c r="AA45" s="49">
        <f t="shared" si="10"/>
        <v>-6802.9452935222744</v>
      </c>
    </row>
    <row r="46" spans="1:27" x14ac:dyDescent="0.35">
      <c r="A46" s="53">
        <v>3412176</v>
      </c>
      <c r="B46" s="52" t="s">
        <v>39</v>
      </c>
      <c r="C46" s="17" t="s">
        <v>8</v>
      </c>
      <c r="E46" s="39">
        <v>41844</v>
      </c>
      <c r="F46" s="47">
        <v>0</v>
      </c>
      <c r="G46" s="39">
        <f t="shared" si="6"/>
        <v>41844</v>
      </c>
      <c r="H46" s="43">
        <v>2853</v>
      </c>
      <c r="I46" s="45">
        <v>741.78</v>
      </c>
      <c r="J46" s="40">
        <v>0</v>
      </c>
      <c r="K46" s="49">
        <f t="shared" si="7"/>
        <v>45438.78</v>
      </c>
      <c r="M46" s="39">
        <v>36828</v>
      </c>
      <c r="N46" s="47">
        <v>0</v>
      </c>
      <c r="O46" s="39">
        <f t="shared" si="8"/>
        <v>36828</v>
      </c>
      <c r="P46" s="43">
        <v>3038.8527631578945</v>
      </c>
      <c r="Q46" s="45">
        <v>870.34342105263158</v>
      </c>
      <c r="R46" s="40">
        <v>0</v>
      </c>
      <c r="S46" s="49">
        <f t="shared" si="0"/>
        <v>40737.196184210523</v>
      </c>
      <c r="U46" s="39">
        <f t="shared" si="1"/>
        <v>-5016</v>
      </c>
      <c r="V46" s="47">
        <f t="shared" si="2"/>
        <v>0</v>
      </c>
      <c r="W46" s="39">
        <f t="shared" si="9"/>
        <v>-5016</v>
      </c>
      <c r="X46" s="43">
        <f t="shared" si="3"/>
        <v>185.85276315789451</v>
      </c>
      <c r="Y46" s="45">
        <f t="shared" si="4"/>
        <v>128.56342105263161</v>
      </c>
      <c r="Z46" s="40">
        <f t="shared" si="5"/>
        <v>0</v>
      </c>
      <c r="AA46" s="49">
        <f t="shared" si="10"/>
        <v>-4701.5838157894741</v>
      </c>
    </row>
    <row r="47" spans="1:27" x14ac:dyDescent="0.35">
      <c r="A47" s="53">
        <v>3413513</v>
      </c>
      <c r="B47" s="52" t="s">
        <v>40</v>
      </c>
      <c r="C47" s="17" t="s">
        <v>8</v>
      </c>
      <c r="E47" s="39">
        <v>65736</v>
      </c>
      <c r="F47" s="47">
        <v>44352</v>
      </c>
      <c r="G47" s="39">
        <f t="shared" si="6"/>
        <v>110088</v>
      </c>
      <c r="H47" s="43">
        <v>3882.4137931034484</v>
      </c>
      <c r="I47" s="45">
        <v>0</v>
      </c>
      <c r="J47" s="40">
        <v>0</v>
      </c>
      <c r="K47" s="49">
        <f t="shared" si="7"/>
        <v>113970.41379310345</v>
      </c>
      <c r="M47" s="39">
        <v>65868</v>
      </c>
      <c r="N47" s="47">
        <v>40458</v>
      </c>
      <c r="O47" s="39">
        <f t="shared" si="8"/>
        <v>106326</v>
      </c>
      <c r="P47" s="43">
        <v>1984.5</v>
      </c>
      <c r="Q47" s="45">
        <v>265.20000000000005</v>
      </c>
      <c r="R47" s="40">
        <v>0</v>
      </c>
      <c r="S47" s="49">
        <f t="shared" si="0"/>
        <v>108575.7</v>
      </c>
      <c r="U47" s="39">
        <f t="shared" ref="U47:U78" si="11">M47-E47</f>
        <v>132</v>
      </c>
      <c r="V47" s="47">
        <f t="shared" ref="V47:V78" si="12">N47-F47</f>
        <v>-3894</v>
      </c>
      <c r="W47" s="39">
        <f t="shared" si="9"/>
        <v>-3762</v>
      </c>
      <c r="X47" s="43">
        <f t="shared" ref="X47:X78" si="13">P47-H47</f>
        <v>-1897.9137931034484</v>
      </c>
      <c r="Y47" s="45">
        <f t="shared" ref="Y47:Y78" si="14">Q47-I47</f>
        <v>265.20000000000005</v>
      </c>
      <c r="Z47" s="40">
        <f t="shared" ref="Z47:Z78" si="15">R47-J47</f>
        <v>0</v>
      </c>
      <c r="AA47" s="49">
        <f t="shared" si="10"/>
        <v>-5394.7137931034486</v>
      </c>
    </row>
    <row r="48" spans="1:27" x14ac:dyDescent="0.35">
      <c r="A48" s="53">
        <v>3413514</v>
      </c>
      <c r="B48" s="52" t="s">
        <v>41</v>
      </c>
      <c r="C48" s="17" t="s">
        <v>8</v>
      </c>
      <c r="E48" s="39">
        <v>49698.000000000007</v>
      </c>
      <c r="F48" s="47">
        <v>11880.000000000002</v>
      </c>
      <c r="G48" s="39">
        <f t="shared" si="6"/>
        <v>61578.000000000007</v>
      </c>
      <c r="H48" s="43">
        <v>3180.6818181818185</v>
      </c>
      <c r="I48" s="45">
        <v>62.736206896551728</v>
      </c>
      <c r="J48" s="40">
        <v>0</v>
      </c>
      <c r="K48" s="49">
        <f t="shared" si="7"/>
        <v>64821.418025078376</v>
      </c>
      <c r="M48" s="39">
        <v>55704.000000000007</v>
      </c>
      <c r="N48" s="47">
        <v>5742</v>
      </c>
      <c r="O48" s="39">
        <f t="shared" si="8"/>
        <v>61446.000000000007</v>
      </c>
      <c r="P48" s="43">
        <v>2649.7518157894738</v>
      </c>
      <c r="Q48" s="45">
        <v>218.68815789473686</v>
      </c>
      <c r="R48" s="40">
        <v>0</v>
      </c>
      <c r="S48" s="49">
        <f t="shared" si="0"/>
        <v>64314.439973684217</v>
      </c>
      <c r="U48" s="39">
        <f t="shared" si="11"/>
        <v>6006</v>
      </c>
      <c r="V48" s="47">
        <f t="shared" si="12"/>
        <v>-6138.0000000000018</v>
      </c>
      <c r="W48" s="39">
        <f t="shared" si="9"/>
        <v>-132.00000000000182</v>
      </c>
      <c r="X48" s="43">
        <f t="shared" si="13"/>
        <v>-530.9300023923447</v>
      </c>
      <c r="Y48" s="45">
        <f t="shared" si="14"/>
        <v>155.95195099818514</v>
      </c>
      <c r="Z48" s="40">
        <f t="shared" si="15"/>
        <v>0</v>
      </c>
      <c r="AA48" s="49">
        <f t="shared" si="10"/>
        <v>-506.97805139416141</v>
      </c>
    </row>
    <row r="49" spans="1:27" x14ac:dyDescent="0.35">
      <c r="A49" s="53">
        <v>3412242</v>
      </c>
      <c r="B49" s="52" t="s">
        <v>42</v>
      </c>
      <c r="C49" s="17" t="s">
        <v>8</v>
      </c>
      <c r="E49" s="39">
        <v>78738</v>
      </c>
      <c r="F49" s="47">
        <v>8052.0000000000009</v>
      </c>
      <c r="G49" s="39">
        <f t="shared" si="6"/>
        <v>86790</v>
      </c>
      <c r="H49" s="43">
        <v>4303.636363636364</v>
      </c>
      <c r="I49" s="45">
        <v>1111.175</v>
      </c>
      <c r="J49" s="40">
        <v>0</v>
      </c>
      <c r="K49" s="49">
        <f t="shared" si="7"/>
        <v>92204.811363636371</v>
      </c>
      <c r="M49" s="39">
        <v>83028</v>
      </c>
      <c r="N49" s="47">
        <v>11616</v>
      </c>
      <c r="O49" s="39">
        <f t="shared" si="8"/>
        <v>94644</v>
      </c>
      <c r="P49" s="43">
        <v>4689.4551315789467</v>
      </c>
      <c r="Q49" s="45">
        <v>1526.6960526315791</v>
      </c>
      <c r="R49" s="40">
        <v>0</v>
      </c>
      <c r="S49" s="49">
        <f t="shared" si="0"/>
        <v>100860.15118421052</v>
      </c>
      <c r="U49" s="39">
        <f t="shared" si="11"/>
        <v>4290</v>
      </c>
      <c r="V49" s="47">
        <f t="shared" si="12"/>
        <v>3563.9999999999991</v>
      </c>
      <c r="W49" s="39">
        <f t="shared" si="9"/>
        <v>7853.9999999999991</v>
      </c>
      <c r="X49" s="43">
        <f t="shared" si="13"/>
        <v>385.81876794258278</v>
      </c>
      <c r="Y49" s="45">
        <f t="shared" si="14"/>
        <v>415.5210526315791</v>
      </c>
      <c r="Z49" s="40">
        <f t="shared" si="15"/>
        <v>0</v>
      </c>
      <c r="AA49" s="49">
        <f t="shared" si="10"/>
        <v>8655.3398205741614</v>
      </c>
    </row>
    <row r="50" spans="1:27" x14ac:dyDescent="0.35">
      <c r="A50" s="53">
        <v>3412229</v>
      </c>
      <c r="B50" s="52" t="s">
        <v>43</v>
      </c>
      <c r="C50" s="17" t="s">
        <v>8</v>
      </c>
      <c r="E50" s="39">
        <v>129096.00000000001</v>
      </c>
      <c r="F50" s="47">
        <v>0</v>
      </c>
      <c r="G50" s="39">
        <f t="shared" si="6"/>
        <v>129096.00000000001</v>
      </c>
      <c r="H50" s="43">
        <v>8029.894736842105</v>
      </c>
      <c r="I50" s="45">
        <v>3153.0720000000001</v>
      </c>
      <c r="J50" s="40">
        <v>0</v>
      </c>
      <c r="K50" s="49">
        <f t="shared" si="7"/>
        <v>140278.96673684212</v>
      </c>
      <c r="M50" s="39">
        <v>136422</v>
      </c>
      <c r="N50" s="47">
        <v>0</v>
      </c>
      <c r="O50" s="39">
        <f t="shared" si="8"/>
        <v>136422</v>
      </c>
      <c r="P50" s="43">
        <v>9281.2571052631574</v>
      </c>
      <c r="Q50" s="45">
        <v>3738.4657894736847</v>
      </c>
      <c r="R50" s="40">
        <v>0</v>
      </c>
      <c r="S50" s="49">
        <f t="shared" si="0"/>
        <v>149441.72289473683</v>
      </c>
      <c r="U50" s="39">
        <f t="shared" si="11"/>
        <v>7325.9999999999854</v>
      </c>
      <c r="V50" s="47">
        <f t="shared" si="12"/>
        <v>0</v>
      </c>
      <c r="W50" s="39">
        <f t="shared" si="9"/>
        <v>7325.9999999999854</v>
      </c>
      <c r="X50" s="43">
        <f t="shared" si="13"/>
        <v>1251.3623684210525</v>
      </c>
      <c r="Y50" s="45">
        <f t="shared" si="14"/>
        <v>585.39378947368459</v>
      </c>
      <c r="Z50" s="40">
        <f t="shared" si="15"/>
        <v>0</v>
      </c>
      <c r="AA50" s="49">
        <f t="shared" si="10"/>
        <v>9162.7561578947225</v>
      </c>
    </row>
    <row r="51" spans="1:27" x14ac:dyDescent="0.35">
      <c r="A51" s="53">
        <v>3412232</v>
      </c>
      <c r="B51" s="52" t="s">
        <v>44</v>
      </c>
      <c r="C51" s="17" t="s">
        <v>8</v>
      </c>
      <c r="E51" s="39">
        <v>45474.000000000007</v>
      </c>
      <c r="F51" s="47">
        <v>0</v>
      </c>
      <c r="G51" s="39">
        <f t="shared" si="6"/>
        <v>45474.000000000007</v>
      </c>
      <c r="H51" s="43">
        <v>2971.3125</v>
      </c>
      <c r="I51" s="45">
        <v>537.42000000000007</v>
      </c>
      <c r="J51" s="40">
        <v>0</v>
      </c>
      <c r="K51" s="49">
        <f t="shared" si="7"/>
        <v>48982.732500000006</v>
      </c>
      <c r="M51" s="39">
        <v>56232</v>
      </c>
      <c r="N51" s="47">
        <v>2574</v>
      </c>
      <c r="O51" s="39">
        <f t="shared" si="8"/>
        <v>58806</v>
      </c>
      <c r="P51" s="43">
        <v>3115.7682236842106</v>
      </c>
      <c r="Q51" s="45">
        <v>498.40263157894742</v>
      </c>
      <c r="R51" s="40">
        <v>0</v>
      </c>
      <c r="S51" s="49">
        <f t="shared" si="0"/>
        <v>62420.170855263153</v>
      </c>
      <c r="U51" s="39">
        <f t="shared" si="11"/>
        <v>10757.999999999993</v>
      </c>
      <c r="V51" s="47">
        <f t="shared" si="12"/>
        <v>2574</v>
      </c>
      <c r="W51" s="39">
        <f t="shared" si="9"/>
        <v>13331.999999999993</v>
      </c>
      <c r="X51" s="43">
        <f t="shared" si="13"/>
        <v>144.45572368421062</v>
      </c>
      <c r="Y51" s="45">
        <f t="shared" si="14"/>
        <v>-39.017368421052652</v>
      </c>
      <c r="Z51" s="40">
        <f t="shared" si="15"/>
        <v>0</v>
      </c>
      <c r="AA51" s="49">
        <f t="shared" si="10"/>
        <v>13437.43835526315</v>
      </c>
    </row>
    <row r="52" spans="1:27" x14ac:dyDescent="0.35">
      <c r="A52" s="53">
        <v>3412086</v>
      </c>
      <c r="B52" s="52" t="s">
        <v>45</v>
      </c>
      <c r="C52" s="17" t="s">
        <v>8</v>
      </c>
      <c r="E52" s="39">
        <v>74712</v>
      </c>
      <c r="F52" s="47">
        <v>27324.000000000004</v>
      </c>
      <c r="G52" s="39">
        <f t="shared" si="6"/>
        <v>102036</v>
      </c>
      <c r="H52" s="43">
        <v>2584.0285714285715</v>
      </c>
      <c r="I52" s="45">
        <v>120.58800000000001</v>
      </c>
      <c r="J52" s="40">
        <v>0</v>
      </c>
      <c r="K52" s="49">
        <f t="shared" si="7"/>
        <v>104740.61657142857</v>
      </c>
      <c r="M52" s="39">
        <v>61182</v>
      </c>
      <c r="N52" s="47">
        <v>29106</v>
      </c>
      <c r="O52" s="39">
        <f t="shared" si="8"/>
        <v>90288</v>
      </c>
      <c r="P52" s="43">
        <v>1377</v>
      </c>
      <c r="Q52" s="45">
        <v>140.68815789473683</v>
      </c>
      <c r="R52" s="40">
        <v>0</v>
      </c>
      <c r="S52" s="49">
        <f t="shared" si="0"/>
        <v>91805.688157894736</v>
      </c>
      <c r="U52" s="39">
        <f t="shared" si="11"/>
        <v>-13530</v>
      </c>
      <c r="V52" s="47">
        <f t="shared" si="12"/>
        <v>1781.9999999999964</v>
      </c>
      <c r="W52" s="39">
        <f t="shared" si="9"/>
        <v>-11748.000000000004</v>
      </c>
      <c r="X52" s="43">
        <f t="shared" si="13"/>
        <v>-1207.0285714285715</v>
      </c>
      <c r="Y52" s="45">
        <f t="shared" si="14"/>
        <v>20.100157894736824</v>
      </c>
      <c r="Z52" s="40">
        <f t="shared" si="15"/>
        <v>0</v>
      </c>
      <c r="AA52" s="49">
        <f t="shared" si="10"/>
        <v>-12934.928413533838</v>
      </c>
    </row>
    <row r="53" spans="1:27" x14ac:dyDescent="0.35">
      <c r="A53" s="53">
        <v>3412221</v>
      </c>
      <c r="B53" s="52" t="s">
        <v>46</v>
      </c>
      <c r="C53" s="17" t="s">
        <v>8</v>
      </c>
      <c r="E53" s="39">
        <v>76956</v>
      </c>
      <c r="F53" s="47">
        <v>0</v>
      </c>
      <c r="G53" s="39">
        <f t="shared" si="6"/>
        <v>76956</v>
      </c>
      <c r="H53" s="43">
        <v>4863.0731707317073</v>
      </c>
      <c r="I53" s="45">
        <v>2197.91</v>
      </c>
      <c r="J53" s="40">
        <v>0</v>
      </c>
      <c r="K53" s="49">
        <f t="shared" si="7"/>
        <v>84016.983170731706</v>
      </c>
      <c r="M53" s="39">
        <v>53988</v>
      </c>
      <c r="N53" s="47">
        <v>0</v>
      </c>
      <c r="O53" s="39">
        <f t="shared" si="8"/>
        <v>53988</v>
      </c>
      <c r="P53" s="43">
        <v>4344.1077631578937</v>
      </c>
      <c r="Q53" s="45">
        <v>1831.6065789473687</v>
      </c>
      <c r="R53" s="40">
        <v>0</v>
      </c>
      <c r="S53" s="49">
        <f t="shared" si="0"/>
        <v>60163.714342105261</v>
      </c>
      <c r="U53" s="39">
        <f t="shared" si="11"/>
        <v>-22968</v>
      </c>
      <c r="V53" s="47">
        <f t="shared" si="12"/>
        <v>0</v>
      </c>
      <c r="W53" s="39">
        <f t="shared" si="9"/>
        <v>-22968</v>
      </c>
      <c r="X53" s="43">
        <f t="shared" si="13"/>
        <v>-518.96540757381354</v>
      </c>
      <c r="Y53" s="45">
        <f t="shared" si="14"/>
        <v>-366.30342105263117</v>
      </c>
      <c r="Z53" s="40">
        <f t="shared" si="15"/>
        <v>0</v>
      </c>
      <c r="AA53" s="49">
        <f t="shared" si="10"/>
        <v>-23853.268828626446</v>
      </c>
    </row>
    <row r="54" spans="1:27" x14ac:dyDescent="0.35">
      <c r="A54" s="53">
        <v>3413021</v>
      </c>
      <c r="B54" s="52" t="s">
        <v>47</v>
      </c>
      <c r="C54" s="17" t="s">
        <v>8</v>
      </c>
      <c r="E54" s="39">
        <v>244662.00000000003</v>
      </c>
      <c r="F54" s="47">
        <v>40722</v>
      </c>
      <c r="G54" s="39">
        <f t="shared" si="6"/>
        <v>285384</v>
      </c>
      <c r="H54" s="43">
        <v>14557.466666666667</v>
      </c>
      <c r="I54" s="45">
        <v>1022.0363636363637</v>
      </c>
      <c r="J54" s="40">
        <v>0</v>
      </c>
      <c r="K54" s="49">
        <f t="shared" si="7"/>
        <v>300963.50303030305</v>
      </c>
      <c r="M54" s="39">
        <v>187770</v>
      </c>
      <c r="N54" s="47">
        <v>36300</v>
      </c>
      <c r="O54" s="39">
        <f t="shared" si="8"/>
        <v>224070</v>
      </c>
      <c r="P54" s="43">
        <v>10948.408736842106</v>
      </c>
      <c r="Q54" s="45">
        <v>1143.4105263157896</v>
      </c>
      <c r="R54" s="40">
        <v>0</v>
      </c>
      <c r="S54" s="49">
        <f t="shared" si="0"/>
        <v>236161.8192631579</v>
      </c>
      <c r="U54" s="39">
        <f t="shared" si="11"/>
        <v>-56892.000000000029</v>
      </c>
      <c r="V54" s="47">
        <f t="shared" si="12"/>
        <v>-4422</v>
      </c>
      <c r="W54" s="39">
        <f t="shared" si="9"/>
        <v>-61314.000000000029</v>
      </c>
      <c r="X54" s="43">
        <f t="shared" si="13"/>
        <v>-3609.0579298245611</v>
      </c>
      <c r="Y54" s="45">
        <f t="shared" si="14"/>
        <v>121.37416267942592</v>
      </c>
      <c r="Z54" s="40">
        <f t="shared" si="15"/>
        <v>0</v>
      </c>
      <c r="AA54" s="49">
        <f t="shared" si="10"/>
        <v>-64801.683767145158</v>
      </c>
    </row>
    <row r="55" spans="1:27" x14ac:dyDescent="0.35">
      <c r="A55" s="53">
        <v>3412093</v>
      </c>
      <c r="B55" s="52" t="s">
        <v>48</v>
      </c>
      <c r="C55" s="17" t="s">
        <v>8</v>
      </c>
      <c r="E55" s="39">
        <v>102234.00000000001</v>
      </c>
      <c r="F55" s="47">
        <v>34188</v>
      </c>
      <c r="G55" s="39">
        <f t="shared" si="6"/>
        <v>136422</v>
      </c>
      <c r="H55" s="43">
        <v>5616</v>
      </c>
      <c r="I55" s="45">
        <v>1136.8500000000001</v>
      </c>
      <c r="J55" s="40">
        <v>0</v>
      </c>
      <c r="K55" s="49">
        <f t="shared" si="7"/>
        <v>143174.85</v>
      </c>
      <c r="M55" s="39">
        <v>91608.000000000015</v>
      </c>
      <c r="N55" s="47">
        <v>27258</v>
      </c>
      <c r="O55" s="39">
        <f t="shared" si="8"/>
        <v>118866.00000000001</v>
      </c>
      <c r="P55" s="43">
        <v>2718</v>
      </c>
      <c r="Q55" s="45">
        <v>876.76973684210532</v>
      </c>
      <c r="R55" s="40">
        <v>0</v>
      </c>
      <c r="S55" s="49">
        <f t="shared" si="0"/>
        <v>122460.76973684212</v>
      </c>
      <c r="U55" s="39">
        <f t="shared" si="11"/>
        <v>-10626</v>
      </c>
      <c r="V55" s="47">
        <f t="shared" si="12"/>
        <v>-6930</v>
      </c>
      <c r="W55" s="39">
        <f t="shared" si="9"/>
        <v>-17556</v>
      </c>
      <c r="X55" s="43">
        <f t="shared" si="13"/>
        <v>-2898</v>
      </c>
      <c r="Y55" s="45">
        <f t="shared" si="14"/>
        <v>-260.08026315789482</v>
      </c>
      <c r="Z55" s="40">
        <f t="shared" si="15"/>
        <v>0</v>
      </c>
      <c r="AA55" s="49">
        <f t="shared" si="10"/>
        <v>-20714.080263157895</v>
      </c>
    </row>
    <row r="56" spans="1:27" x14ac:dyDescent="0.35">
      <c r="A56" s="53">
        <v>3412241</v>
      </c>
      <c r="B56" s="52" t="s">
        <v>49</v>
      </c>
      <c r="C56" s="17" t="s">
        <v>8</v>
      </c>
      <c r="E56" s="39">
        <v>118866.00000000001</v>
      </c>
      <c r="F56" s="47">
        <v>36696</v>
      </c>
      <c r="G56" s="39">
        <f t="shared" si="6"/>
        <v>155562</v>
      </c>
      <c r="H56" s="43">
        <v>1346.8571428571427</v>
      </c>
      <c r="I56" s="45">
        <v>353.55</v>
      </c>
      <c r="J56" s="40">
        <v>0</v>
      </c>
      <c r="K56" s="49">
        <f t="shared" si="7"/>
        <v>157262.40714285712</v>
      </c>
      <c r="M56" s="39">
        <v>103884</v>
      </c>
      <c r="N56" s="47">
        <v>29568</v>
      </c>
      <c r="O56" s="39">
        <f t="shared" si="8"/>
        <v>133452</v>
      </c>
      <c r="P56" s="43">
        <v>724.5</v>
      </c>
      <c r="Q56" s="45">
        <v>238.76447368421054</v>
      </c>
      <c r="R56" s="40">
        <v>0</v>
      </c>
      <c r="S56" s="49">
        <f t="shared" si="0"/>
        <v>134415.26447368422</v>
      </c>
      <c r="U56" s="39">
        <f t="shared" si="11"/>
        <v>-14982.000000000015</v>
      </c>
      <c r="V56" s="47">
        <f t="shared" si="12"/>
        <v>-7128</v>
      </c>
      <c r="W56" s="39">
        <f t="shared" si="9"/>
        <v>-22110.000000000015</v>
      </c>
      <c r="X56" s="43">
        <f t="shared" si="13"/>
        <v>-622.35714285714266</v>
      </c>
      <c r="Y56" s="45">
        <f t="shared" si="14"/>
        <v>-114.78552631578947</v>
      </c>
      <c r="Z56" s="40">
        <f t="shared" si="15"/>
        <v>0</v>
      </c>
      <c r="AA56" s="49">
        <f t="shared" si="10"/>
        <v>-22847.142669172947</v>
      </c>
    </row>
    <row r="57" spans="1:27" x14ac:dyDescent="0.35">
      <c r="A57" s="53">
        <v>3412226</v>
      </c>
      <c r="B57" s="52" t="s">
        <v>50</v>
      </c>
      <c r="C57" s="17" t="s">
        <v>8</v>
      </c>
      <c r="E57" s="39">
        <v>85734</v>
      </c>
      <c r="F57" s="47">
        <v>25476.000000000004</v>
      </c>
      <c r="G57" s="39">
        <f t="shared" si="6"/>
        <v>111210</v>
      </c>
      <c r="H57" s="43">
        <v>4766.1428571428569</v>
      </c>
      <c r="I57" s="45">
        <v>691.73684210526324</v>
      </c>
      <c r="J57" s="40">
        <v>0</v>
      </c>
      <c r="K57" s="49">
        <f t="shared" si="7"/>
        <v>116667.87969924812</v>
      </c>
      <c r="M57" s="39">
        <v>71280.000000000015</v>
      </c>
      <c r="N57" s="47">
        <v>25344</v>
      </c>
      <c r="O57" s="39">
        <f t="shared" si="8"/>
        <v>96624.000000000015</v>
      </c>
      <c r="P57" s="43">
        <v>5607.0463815789471</v>
      </c>
      <c r="Q57" s="45">
        <v>402.05526315789473</v>
      </c>
      <c r="R57" s="40">
        <v>0</v>
      </c>
      <c r="S57" s="49">
        <f t="shared" si="0"/>
        <v>102633.10164473685</v>
      </c>
      <c r="U57" s="39">
        <f t="shared" si="11"/>
        <v>-14453.999999999985</v>
      </c>
      <c r="V57" s="47">
        <f t="shared" si="12"/>
        <v>-132.00000000000364</v>
      </c>
      <c r="W57" s="39">
        <f t="shared" si="9"/>
        <v>-14585.999999999989</v>
      </c>
      <c r="X57" s="43">
        <f t="shared" si="13"/>
        <v>840.90352443609027</v>
      </c>
      <c r="Y57" s="45">
        <f t="shared" si="14"/>
        <v>-289.68157894736851</v>
      </c>
      <c r="Z57" s="40">
        <f t="shared" si="15"/>
        <v>0</v>
      </c>
      <c r="AA57" s="49">
        <f t="shared" si="10"/>
        <v>-14034.778054511269</v>
      </c>
    </row>
    <row r="58" spans="1:27" x14ac:dyDescent="0.35">
      <c r="A58" s="53">
        <v>3412098</v>
      </c>
      <c r="B58" s="52" t="s">
        <v>51</v>
      </c>
      <c r="C58" s="17" t="s">
        <v>8</v>
      </c>
      <c r="E58" s="39">
        <v>117876.00000000001</v>
      </c>
      <c r="F58" s="47">
        <v>0</v>
      </c>
      <c r="G58" s="39">
        <f t="shared" si="6"/>
        <v>117876.00000000001</v>
      </c>
      <c r="H58" s="43">
        <v>6336.8653846153838</v>
      </c>
      <c r="I58" s="45">
        <v>245.83764705882353</v>
      </c>
      <c r="J58" s="40">
        <v>0</v>
      </c>
      <c r="K58" s="49">
        <f t="shared" si="7"/>
        <v>124458.70303167423</v>
      </c>
      <c r="M58" s="39">
        <v>109362</v>
      </c>
      <c r="N58" s="47">
        <v>0</v>
      </c>
      <c r="O58" s="39">
        <f t="shared" si="8"/>
        <v>109362</v>
      </c>
      <c r="P58" s="43">
        <v>7878.4274999999998</v>
      </c>
      <c r="Q58" s="45">
        <v>220.12894736842108</v>
      </c>
      <c r="R58" s="40">
        <v>0</v>
      </c>
      <c r="S58" s="49">
        <f t="shared" si="0"/>
        <v>117460.55644736842</v>
      </c>
      <c r="U58" s="39">
        <f t="shared" si="11"/>
        <v>-8514.0000000000146</v>
      </c>
      <c r="V58" s="47">
        <f t="shared" si="12"/>
        <v>0</v>
      </c>
      <c r="W58" s="39">
        <f t="shared" si="9"/>
        <v>-8514.0000000000146</v>
      </c>
      <c r="X58" s="43">
        <f t="shared" si="13"/>
        <v>1541.5621153846159</v>
      </c>
      <c r="Y58" s="45">
        <f t="shared" si="14"/>
        <v>-25.708699690402455</v>
      </c>
      <c r="Z58" s="40">
        <f t="shared" si="15"/>
        <v>0</v>
      </c>
      <c r="AA58" s="49">
        <f t="shared" si="10"/>
        <v>-6998.1465843058013</v>
      </c>
    </row>
    <row r="59" spans="1:27" x14ac:dyDescent="0.35">
      <c r="A59" s="53">
        <v>3412170</v>
      </c>
      <c r="B59" s="52" t="s">
        <v>52</v>
      </c>
      <c r="C59" s="17" t="s">
        <v>8</v>
      </c>
      <c r="E59" s="39">
        <v>92928.000000000015</v>
      </c>
      <c r="F59" s="47">
        <v>0</v>
      </c>
      <c r="G59" s="39">
        <f t="shared" si="6"/>
        <v>92928.000000000015</v>
      </c>
      <c r="H59" s="43">
        <v>6336</v>
      </c>
      <c r="I59" s="45">
        <v>323.01176470588234</v>
      </c>
      <c r="J59" s="40">
        <v>0</v>
      </c>
      <c r="K59" s="49">
        <f t="shared" si="7"/>
        <v>99587.011764705894</v>
      </c>
      <c r="M59" s="39">
        <v>92668.400000000009</v>
      </c>
      <c r="N59" s="47">
        <v>0</v>
      </c>
      <c r="O59" s="39">
        <f t="shared" si="8"/>
        <v>92668.400000000009</v>
      </c>
      <c r="P59" s="43">
        <v>6941.5357894736835</v>
      </c>
      <c r="Q59" s="45">
        <v>272.20263157894738</v>
      </c>
      <c r="R59" s="40">
        <v>0</v>
      </c>
      <c r="S59" s="49">
        <f t="shared" si="0"/>
        <v>99882.13842105263</v>
      </c>
      <c r="U59" s="39">
        <f t="shared" si="11"/>
        <v>-259.60000000000582</v>
      </c>
      <c r="V59" s="47">
        <f t="shared" si="12"/>
        <v>0</v>
      </c>
      <c r="W59" s="39">
        <f t="shared" si="9"/>
        <v>-259.60000000000582</v>
      </c>
      <c r="X59" s="43">
        <f t="shared" si="13"/>
        <v>605.53578947368351</v>
      </c>
      <c r="Y59" s="45">
        <f t="shared" si="14"/>
        <v>-50.809133126934967</v>
      </c>
      <c r="Z59" s="40">
        <f t="shared" si="15"/>
        <v>0</v>
      </c>
      <c r="AA59" s="49">
        <f t="shared" si="10"/>
        <v>295.12665634674272</v>
      </c>
    </row>
    <row r="60" spans="1:27" x14ac:dyDescent="0.35">
      <c r="A60" s="53">
        <v>3412240</v>
      </c>
      <c r="B60" s="52" t="s">
        <v>53</v>
      </c>
      <c r="C60" s="17" t="s">
        <v>8</v>
      </c>
      <c r="E60" s="39">
        <v>88176</v>
      </c>
      <c r="F60" s="47">
        <v>0</v>
      </c>
      <c r="G60" s="39">
        <f t="shared" si="6"/>
        <v>88176</v>
      </c>
      <c r="H60" s="43">
        <v>5304.7058823529405</v>
      </c>
      <c r="I60" s="45">
        <v>569.88750000000005</v>
      </c>
      <c r="J60" s="40">
        <v>0</v>
      </c>
      <c r="K60" s="49">
        <f t="shared" si="7"/>
        <v>94050.593382352934</v>
      </c>
      <c r="M60" s="39">
        <v>82500</v>
      </c>
      <c r="N60" s="47">
        <v>0</v>
      </c>
      <c r="O60" s="39">
        <f t="shared" si="8"/>
        <v>82500</v>
      </c>
      <c r="P60" s="43">
        <v>4577.5749473684209</v>
      </c>
      <c r="Q60" s="45">
        <v>643.56710526315794</v>
      </c>
      <c r="R60" s="40">
        <v>0</v>
      </c>
      <c r="S60" s="49">
        <f t="shared" si="0"/>
        <v>87721.142052631578</v>
      </c>
      <c r="U60" s="39">
        <f t="shared" si="11"/>
        <v>-5676</v>
      </c>
      <c r="V60" s="47">
        <f t="shared" si="12"/>
        <v>0</v>
      </c>
      <c r="W60" s="39">
        <f t="shared" si="9"/>
        <v>-5676</v>
      </c>
      <c r="X60" s="43">
        <f t="shared" si="13"/>
        <v>-727.13093498451963</v>
      </c>
      <c r="Y60" s="45">
        <f t="shared" si="14"/>
        <v>73.679605263157896</v>
      </c>
      <c r="Z60" s="40">
        <f t="shared" si="15"/>
        <v>0</v>
      </c>
      <c r="AA60" s="49">
        <f t="shared" si="10"/>
        <v>-6329.4513297213616</v>
      </c>
    </row>
    <row r="61" spans="1:27" x14ac:dyDescent="0.35">
      <c r="A61" s="53">
        <v>3412223</v>
      </c>
      <c r="B61" s="52" t="s">
        <v>54</v>
      </c>
      <c r="C61" s="17" t="s">
        <v>23</v>
      </c>
      <c r="E61" s="39">
        <v>125400.00000000001</v>
      </c>
      <c r="F61" s="47">
        <v>0</v>
      </c>
      <c r="G61" s="39">
        <f t="shared" si="6"/>
        <v>125400.00000000001</v>
      </c>
      <c r="H61" s="43">
        <v>6412.5</v>
      </c>
      <c r="I61" s="45">
        <v>1425.0000000000002</v>
      </c>
      <c r="J61" s="40">
        <v>0</v>
      </c>
      <c r="K61" s="49">
        <f t="shared" si="7"/>
        <v>133237.5</v>
      </c>
      <c r="M61" s="39">
        <v>124080</v>
      </c>
      <c r="N61" s="47">
        <v>4488</v>
      </c>
      <c r="O61" s="39">
        <f t="shared" si="8"/>
        <v>128568</v>
      </c>
      <c r="P61" s="43">
        <v>6841.65</v>
      </c>
      <c r="Q61" s="45">
        <v>1991.3723684210531</v>
      </c>
      <c r="R61" s="40">
        <v>0</v>
      </c>
      <c r="S61" s="49">
        <f t="shared" si="0"/>
        <v>137401.02236842105</v>
      </c>
      <c r="U61" s="39">
        <f t="shared" si="11"/>
        <v>-1320.0000000000146</v>
      </c>
      <c r="V61" s="47">
        <f t="shared" si="12"/>
        <v>4488</v>
      </c>
      <c r="W61" s="39">
        <f t="shared" si="9"/>
        <v>3167.9999999999854</v>
      </c>
      <c r="X61" s="43">
        <f t="shared" si="13"/>
        <v>429.14999999999964</v>
      </c>
      <c r="Y61" s="45">
        <f t="shared" si="14"/>
        <v>566.3723684210529</v>
      </c>
      <c r="Z61" s="40">
        <f t="shared" si="15"/>
        <v>0</v>
      </c>
      <c r="AA61" s="49">
        <f t="shared" si="10"/>
        <v>4163.5223684210378</v>
      </c>
    </row>
    <row r="62" spans="1:27" x14ac:dyDescent="0.35">
      <c r="A62" s="53">
        <v>3412199</v>
      </c>
      <c r="B62" s="52" t="s">
        <v>55</v>
      </c>
      <c r="C62" s="17" t="s">
        <v>8</v>
      </c>
      <c r="E62" s="39">
        <v>61578.000000000007</v>
      </c>
      <c r="F62" s="47">
        <v>11550.000000000002</v>
      </c>
      <c r="G62" s="39">
        <f t="shared" si="6"/>
        <v>73128.000000000015</v>
      </c>
      <c r="H62" s="43">
        <v>3638.4324324324325</v>
      </c>
      <c r="I62" s="45">
        <v>187.87826086956522</v>
      </c>
      <c r="J62" s="40">
        <v>0</v>
      </c>
      <c r="K62" s="49">
        <f t="shared" si="7"/>
        <v>76954.310693302003</v>
      </c>
      <c r="M62" s="39">
        <v>54824</v>
      </c>
      <c r="N62" s="47">
        <v>15972.000000000004</v>
      </c>
      <c r="O62" s="39">
        <f t="shared" si="8"/>
        <v>70796</v>
      </c>
      <c r="P62" s="43">
        <v>2713.416947368421</v>
      </c>
      <c r="Q62" s="45">
        <v>304.77631578947376</v>
      </c>
      <c r="R62" s="40">
        <v>0</v>
      </c>
      <c r="S62" s="49">
        <f t="shared" si="0"/>
        <v>73814.193263157897</v>
      </c>
      <c r="U62" s="39">
        <f t="shared" si="11"/>
        <v>-6754.0000000000073</v>
      </c>
      <c r="V62" s="47">
        <f t="shared" si="12"/>
        <v>4422.0000000000018</v>
      </c>
      <c r="W62" s="39">
        <f t="shared" si="9"/>
        <v>-2332.0000000000055</v>
      </c>
      <c r="X62" s="43">
        <f t="shared" si="13"/>
        <v>-925.0154850640115</v>
      </c>
      <c r="Y62" s="45">
        <f t="shared" si="14"/>
        <v>116.89805491990853</v>
      </c>
      <c r="Z62" s="40">
        <f t="shared" si="15"/>
        <v>0</v>
      </c>
      <c r="AA62" s="49">
        <f t="shared" si="10"/>
        <v>-3140.1174301441083</v>
      </c>
    </row>
    <row r="63" spans="1:27" x14ac:dyDescent="0.35">
      <c r="A63" s="53">
        <v>3412110</v>
      </c>
      <c r="B63" s="52" t="s">
        <v>56</v>
      </c>
      <c r="C63" s="17" t="s">
        <v>8</v>
      </c>
      <c r="E63" s="39">
        <v>95964.000000000015</v>
      </c>
      <c r="F63" s="47">
        <v>19338</v>
      </c>
      <c r="G63" s="39">
        <f t="shared" si="6"/>
        <v>115302.00000000001</v>
      </c>
      <c r="H63" s="43">
        <v>5802.5357142857138</v>
      </c>
      <c r="I63" s="45">
        <v>545.06400000000008</v>
      </c>
      <c r="J63" s="40">
        <v>0</v>
      </c>
      <c r="K63" s="49">
        <f t="shared" si="7"/>
        <v>121649.59971428572</v>
      </c>
      <c r="M63" s="39">
        <v>96954</v>
      </c>
      <c r="N63" s="47">
        <v>22902</v>
      </c>
      <c r="O63" s="39">
        <f t="shared" si="8"/>
        <v>119856</v>
      </c>
      <c r="P63" s="43">
        <v>5400.9913421052624</v>
      </c>
      <c r="Q63" s="45">
        <v>375.5526315789474</v>
      </c>
      <c r="R63" s="40">
        <v>0</v>
      </c>
      <c r="S63" s="49">
        <f t="shared" si="0"/>
        <v>125632.54397368421</v>
      </c>
      <c r="U63" s="39">
        <f t="shared" si="11"/>
        <v>989.99999999998545</v>
      </c>
      <c r="V63" s="47">
        <f t="shared" si="12"/>
        <v>3564</v>
      </c>
      <c r="W63" s="39">
        <f t="shared" si="9"/>
        <v>4553.9999999999854</v>
      </c>
      <c r="X63" s="43">
        <f t="shared" si="13"/>
        <v>-401.54437218045132</v>
      </c>
      <c r="Y63" s="45">
        <f t="shared" si="14"/>
        <v>-169.51136842105268</v>
      </c>
      <c r="Z63" s="40">
        <f t="shared" si="15"/>
        <v>0</v>
      </c>
      <c r="AA63" s="49">
        <f t="shared" si="10"/>
        <v>3982.9442593984813</v>
      </c>
    </row>
    <row r="64" spans="1:27" x14ac:dyDescent="0.35">
      <c r="A64" s="53">
        <v>3412113</v>
      </c>
      <c r="B64" s="52" t="s">
        <v>57</v>
      </c>
      <c r="C64" s="17" t="s">
        <v>8</v>
      </c>
      <c r="E64" s="39">
        <v>85232.400000000009</v>
      </c>
      <c r="F64" s="47">
        <v>0</v>
      </c>
      <c r="G64" s="39">
        <f t="shared" si="6"/>
        <v>85232.400000000009</v>
      </c>
      <c r="H64" s="43">
        <v>645.69999999999993</v>
      </c>
      <c r="I64" s="45">
        <v>705.10440000000006</v>
      </c>
      <c r="J64" s="40">
        <v>0</v>
      </c>
      <c r="K64" s="49">
        <f t="shared" si="7"/>
        <v>86583.204400000002</v>
      </c>
      <c r="M64" s="39">
        <v>77523.600000000006</v>
      </c>
      <c r="N64" s="47">
        <v>0</v>
      </c>
      <c r="O64" s="39">
        <f t="shared" si="8"/>
        <v>77523.600000000006</v>
      </c>
      <c r="P64" s="43">
        <v>315.89999999999998</v>
      </c>
      <c r="Q64" s="45">
        <v>567.51710526315787</v>
      </c>
      <c r="R64" s="40">
        <v>0</v>
      </c>
      <c r="S64" s="49">
        <f t="shared" si="0"/>
        <v>78407.017105263163</v>
      </c>
      <c r="U64" s="39">
        <f t="shared" si="11"/>
        <v>-7708.8000000000029</v>
      </c>
      <c r="V64" s="47">
        <f t="shared" si="12"/>
        <v>0</v>
      </c>
      <c r="W64" s="39">
        <f t="shared" si="9"/>
        <v>-7708.8000000000029</v>
      </c>
      <c r="X64" s="43">
        <f t="shared" si="13"/>
        <v>-329.79999999999995</v>
      </c>
      <c r="Y64" s="45">
        <f t="shared" si="14"/>
        <v>-137.58729473684218</v>
      </c>
      <c r="Z64" s="40">
        <f t="shared" si="15"/>
        <v>0</v>
      </c>
      <c r="AA64" s="49">
        <f t="shared" si="10"/>
        <v>-8176.1872947368456</v>
      </c>
    </row>
    <row r="65" spans="1:27" x14ac:dyDescent="0.35">
      <c r="A65" s="53">
        <v>3413960</v>
      </c>
      <c r="B65" s="52" t="s">
        <v>58</v>
      </c>
      <c r="C65" s="17" t="s">
        <v>8</v>
      </c>
      <c r="E65" s="39">
        <v>42240</v>
      </c>
      <c r="F65" s="47">
        <v>0</v>
      </c>
      <c r="G65" s="39">
        <f t="shared" si="6"/>
        <v>42240</v>
      </c>
      <c r="H65" s="43">
        <v>2754.782608695652</v>
      </c>
      <c r="I65" s="45">
        <v>178.28571428571428</v>
      </c>
      <c r="J65" s="40">
        <v>0</v>
      </c>
      <c r="K65" s="49">
        <f t="shared" si="7"/>
        <v>45173.068322981366</v>
      </c>
      <c r="M65" s="39">
        <v>44220</v>
      </c>
      <c r="N65" s="47">
        <v>0</v>
      </c>
      <c r="O65" s="39">
        <f t="shared" si="8"/>
        <v>44220</v>
      </c>
      <c r="P65" s="43">
        <v>2300.652631578947</v>
      </c>
      <c r="Q65" s="45">
        <v>154.62631578947369</v>
      </c>
      <c r="R65" s="40">
        <v>0</v>
      </c>
      <c r="S65" s="49">
        <f t="shared" si="0"/>
        <v>46675.278947368417</v>
      </c>
      <c r="U65" s="39">
        <f t="shared" si="11"/>
        <v>1980</v>
      </c>
      <c r="V65" s="47">
        <f t="shared" si="12"/>
        <v>0</v>
      </c>
      <c r="W65" s="39">
        <f t="shared" si="9"/>
        <v>1980</v>
      </c>
      <c r="X65" s="43">
        <f t="shared" si="13"/>
        <v>-454.12997711670505</v>
      </c>
      <c r="Y65" s="45">
        <f t="shared" si="14"/>
        <v>-23.659398496240584</v>
      </c>
      <c r="Z65" s="40">
        <f t="shared" si="15"/>
        <v>0</v>
      </c>
      <c r="AA65" s="49">
        <f t="shared" si="10"/>
        <v>1502.2106243870544</v>
      </c>
    </row>
    <row r="66" spans="1:27" x14ac:dyDescent="0.35">
      <c r="A66" s="53">
        <v>3413511</v>
      </c>
      <c r="B66" s="52" t="s">
        <v>59</v>
      </c>
      <c r="C66" s="17" t="s">
        <v>8</v>
      </c>
      <c r="E66" s="39">
        <v>45936.000000000007</v>
      </c>
      <c r="F66" s="47">
        <v>12408.000000000002</v>
      </c>
      <c r="G66" s="39">
        <f t="shared" si="6"/>
        <v>58344.000000000007</v>
      </c>
      <c r="H66" s="43">
        <v>3366</v>
      </c>
      <c r="I66" s="45">
        <v>362.90526315789469</v>
      </c>
      <c r="J66" s="40">
        <v>0</v>
      </c>
      <c r="K66" s="49">
        <f t="shared" si="7"/>
        <v>62072.905263157903</v>
      </c>
      <c r="M66" s="39">
        <v>42900</v>
      </c>
      <c r="N66" s="47">
        <v>8778</v>
      </c>
      <c r="O66" s="39">
        <f t="shared" si="8"/>
        <v>51678</v>
      </c>
      <c r="P66" s="43">
        <v>2520.8055789473683</v>
      </c>
      <c r="Q66" s="45">
        <v>338.50263157894739</v>
      </c>
      <c r="R66" s="40">
        <v>0</v>
      </c>
      <c r="S66" s="49">
        <f t="shared" si="0"/>
        <v>54537.308210526317</v>
      </c>
      <c r="U66" s="39">
        <f t="shared" si="11"/>
        <v>-3036.0000000000073</v>
      </c>
      <c r="V66" s="47">
        <f t="shared" si="12"/>
        <v>-3630.0000000000018</v>
      </c>
      <c r="W66" s="39">
        <f t="shared" si="9"/>
        <v>-6666.0000000000091</v>
      </c>
      <c r="X66" s="43">
        <f t="shared" si="13"/>
        <v>-845.1944210526317</v>
      </c>
      <c r="Y66" s="45">
        <f t="shared" si="14"/>
        <v>-24.402631578947307</v>
      </c>
      <c r="Z66" s="40">
        <f t="shared" si="15"/>
        <v>0</v>
      </c>
      <c r="AA66" s="49">
        <f t="shared" si="10"/>
        <v>-7535.5970526315878</v>
      </c>
    </row>
    <row r="67" spans="1:27" x14ac:dyDescent="0.35">
      <c r="A67" s="53">
        <v>3413523</v>
      </c>
      <c r="B67" s="52" t="s">
        <v>60</v>
      </c>
      <c r="C67" s="17" t="s">
        <v>8</v>
      </c>
      <c r="E67" s="39">
        <v>99462.000000000015</v>
      </c>
      <c r="F67" s="47">
        <v>37224</v>
      </c>
      <c r="G67" s="39">
        <f t="shared" si="6"/>
        <v>136686</v>
      </c>
      <c r="H67" s="43">
        <v>8864.8902439024387</v>
      </c>
      <c r="I67" s="45">
        <v>807.69</v>
      </c>
      <c r="J67" s="40">
        <v>0</v>
      </c>
      <c r="K67" s="49">
        <f t="shared" si="7"/>
        <v>146358.58024390246</v>
      </c>
      <c r="M67" s="39">
        <v>107844</v>
      </c>
      <c r="N67" s="47">
        <v>41580.000000000007</v>
      </c>
      <c r="O67" s="39">
        <f t="shared" si="8"/>
        <v>149424</v>
      </c>
      <c r="P67" s="43">
        <v>10985.171249999999</v>
      </c>
      <c r="Q67" s="45">
        <v>797.6171052631579</v>
      </c>
      <c r="R67" s="40">
        <v>0</v>
      </c>
      <c r="S67" s="49">
        <f t="shared" si="0"/>
        <v>161206.78835526318</v>
      </c>
      <c r="U67" s="39">
        <f t="shared" si="11"/>
        <v>8381.9999999999854</v>
      </c>
      <c r="V67" s="47">
        <f t="shared" si="12"/>
        <v>4356.0000000000073</v>
      </c>
      <c r="W67" s="39">
        <f t="shared" si="9"/>
        <v>12737.999999999993</v>
      </c>
      <c r="X67" s="43">
        <f t="shared" si="13"/>
        <v>2120.2810060975607</v>
      </c>
      <c r="Y67" s="45">
        <f t="shared" si="14"/>
        <v>-10.072894736842159</v>
      </c>
      <c r="Z67" s="40">
        <f t="shared" si="15"/>
        <v>0</v>
      </c>
      <c r="AA67" s="49">
        <f t="shared" si="10"/>
        <v>14848.208111360711</v>
      </c>
    </row>
    <row r="68" spans="1:27" x14ac:dyDescent="0.35">
      <c r="A68" s="53">
        <v>3412239</v>
      </c>
      <c r="B68" s="52" t="s">
        <v>61</v>
      </c>
      <c r="C68" s="17" t="s">
        <v>8</v>
      </c>
      <c r="E68" s="39">
        <v>55242.000000000007</v>
      </c>
      <c r="F68" s="47">
        <v>10230</v>
      </c>
      <c r="G68" s="39">
        <f t="shared" si="6"/>
        <v>65472.000000000007</v>
      </c>
      <c r="H68" s="43">
        <v>2575.3846153846152</v>
      </c>
      <c r="I68" s="45">
        <v>0</v>
      </c>
      <c r="J68" s="40">
        <v>0</v>
      </c>
      <c r="K68" s="49">
        <f t="shared" si="7"/>
        <v>68047.384615384624</v>
      </c>
      <c r="M68" s="39">
        <v>58542</v>
      </c>
      <c r="N68" s="47">
        <v>21582</v>
      </c>
      <c r="O68" s="39">
        <f t="shared" si="8"/>
        <v>80124</v>
      </c>
      <c r="P68" s="43">
        <v>1503</v>
      </c>
      <c r="Q68" s="45">
        <v>81.900000000000006</v>
      </c>
      <c r="R68" s="40">
        <v>0</v>
      </c>
      <c r="S68" s="49">
        <f t="shared" si="0"/>
        <v>81708.899999999994</v>
      </c>
      <c r="U68" s="39">
        <f t="shared" si="11"/>
        <v>3299.9999999999927</v>
      </c>
      <c r="V68" s="47">
        <f t="shared" si="12"/>
        <v>11352</v>
      </c>
      <c r="W68" s="39">
        <f t="shared" si="9"/>
        <v>14651.999999999993</v>
      </c>
      <c r="X68" s="43">
        <f t="shared" si="13"/>
        <v>-1072.3846153846152</v>
      </c>
      <c r="Y68" s="45">
        <f t="shared" si="14"/>
        <v>81.900000000000006</v>
      </c>
      <c r="Z68" s="40">
        <f t="shared" si="15"/>
        <v>0</v>
      </c>
      <c r="AA68" s="49">
        <f t="shared" si="10"/>
        <v>13661.515384615377</v>
      </c>
    </row>
    <row r="69" spans="1:27" x14ac:dyDescent="0.35">
      <c r="A69" s="53">
        <v>3413026</v>
      </c>
      <c r="B69" s="52" t="s">
        <v>62</v>
      </c>
      <c r="C69" s="17" t="s">
        <v>8</v>
      </c>
      <c r="E69" s="39">
        <v>43494</v>
      </c>
      <c r="F69" s="47">
        <v>858.00000000000011</v>
      </c>
      <c r="G69" s="39">
        <f t="shared" si="6"/>
        <v>44352</v>
      </c>
      <c r="H69" s="43">
        <v>2629.5652173913045</v>
      </c>
      <c r="I69" s="45">
        <v>907.19999999999993</v>
      </c>
      <c r="J69" s="40">
        <v>0</v>
      </c>
      <c r="K69" s="49">
        <f t="shared" si="7"/>
        <v>47888.765217391301</v>
      </c>
      <c r="M69" s="39">
        <v>51612</v>
      </c>
      <c r="N69" s="47">
        <v>0</v>
      </c>
      <c r="O69" s="39">
        <f t="shared" si="8"/>
        <v>51612</v>
      </c>
      <c r="P69" s="43">
        <v>2467.8341052631577</v>
      </c>
      <c r="Q69" s="45">
        <v>790.39342105263154</v>
      </c>
      <c r="R69" s="40">
        <v>0</v>
      </c>
      <c r="S69" s="49">
        <f t="shared" si="0"/>
        <v>54870.227526315794</v>
      </c>
      <c r="U69" s="39">
        <f t="shared" si="11"/>
        <v>8118</v>
      </c>
      <c r="V69" s="47">
        <f t="shared" si="12"/>
        <v>-858.00000000000011</v>
      </c>
      <c r="W69" s="39">
        <f t="shared" si="9"/>
        <v>7260</v>
      </c>
      <c r="X69" s="43">
        <f t="shared" si="13"/>
        <v>-161.73111212814683</v>
      </c>
      <c r="Y69" s="45">
        <f t="shared" si="14"/>
        <v>-116.80657894736839</v>
      </c>
      <c r="Z69" s="40">
        <f t="shared" si="15"/>
        <v>0</v>
      </c>
      <c r="AA69" s="49">
        <f t="shared" si="10"/>
        <v>6981.4623089244842</v>
      </c>
    </row>
    <row r="70" spans="1:27" x14ac:dyDescent="0.35">
      <c r="A70" s="53">
        <v>3413961</v>
      </c>
      <c r="B70" s="52" t="s">
        <v>63</v>
      </c>
      <c r="C70" s="17" t="s">
        <v>8</v>
      </c>
      <c r="E70" s="39">
        <v>78777.600000000006</v>
      </c>
      <c r="F70" s="47">
        <v>1201.2</v>
      </c>
      <c r="G70" s="39">
        <f t="shared" si="6"/>
        <v>79978.8</v>
      </c>
      <c r="H70" s="43">
        <v>2566.1647058823528</v>
      </c>
      <c r="I70" s="45">
        <v>268.52386363636361</v>
      </c>
      <c r="J70" s="40">
        <v>0</v>
      </c>
      <c r="K70" s="49">
        <f t="shared" si="7"/>
        <v>82813.488569518726</v>
      </c>
      <c r="M70" s="39">
        <v>83450.400000000009</v>
      </c>
      <c r="N70" s="47">
        <v>924.00000000000011</v>
      </c>
      <c r="O70" s="39">
        <f t="shared" si="8"/>
        <v>84374.400000000009</v>
      </c>
      <c r="P70" s="43">
        <v>5849.6300921052625</v>
      </c>
      <c r="Q70" s="45">
        <v>666.39078947368421</v>
      </c>
      <c r="R70" s="40">
        <v>0</v>
      </c>
      <c r="S70" s="49">
        <f t="shared" si="0"/>
        <v>90890.420881578961</v>
      </c>
      <c r="U70" s="39">
        <f t="shared" si="11"/>
        <v>4672.8000000000029</v>
      </c>
      <c r="V70" s="47">
        <f t="shared" si="12"/>
        <v>-277.19999999999993</v>
      </c>
      <c r="W70" s="39">
        <f t="shared" si="9"/>
        <v>4395.6000000000031</v>
      </c>
      <c r="X70" s="43">
        <f t="shared" si="13"/>
        <v>3283.4653862229097</v>
      </c>
      <c r="Y70" s="45">
        <f t="shared" si="14"/>
        <v>397.86692583732059</v>
      </c>
      <c r="Z70" s="40">
        <f t="shared" si="15"/>
        <v>0</v>
      </c>
      <c r="AA70" s="49">
        <f t="shared" si="10"/>
        <v>8076.932312060233</v>
      </c>
    </row>
    <row r="71" spans="1:27" x14ac:dyDescent="0.35">
      <c r="A71" s="53">
        <v>3412123</v>
      </c>
      <c r="B71" s="52" t="s">
        <v>64</v>
      </c>
      <c r="C71" s="17" t="s">
        <v>8</v>
      </c>
      <c r="E71" s="39">
        <v>79530</v>
      </c>
      <c r="F71" s="47">
        <v>12672.000000000002</v>
      </c>
      <c r="G71" s="39">
        <f t="shared" si="6"/>
        <v>92202</v>
      </c>
      <c r="H71" s="43">
        <v>2958.3529411764707</v>
      </c>
      <c r="I71" s="45">
        <v>1945.8214285714287</v>
      </c>
      <c r="J71" s="40">
        <v>0</v>
      </c>
      <c r="K71" s="49">
        <f t="shared" si="7"/>
        <v>97106.174369747911</v>
      </c>
      <c r="M71" s="39">
        <v>72864</v>
      </c>
      <c r="N71" s="47">
        <v>3762.0000000000005</v>
      </c>
      <c r="O71" s="39">
        <f t="shared" si="8"/>
        <v>76626</v>
      </c>
      <c r="P71" s="43">
        <v>2246.661078947368</v>
      </c>
      <c r="Q71" s="45">
        <v>1601.3723684210527</v>
      </c>
      <c r="R71" s="40">
        <v>0</v>
      </c>
      <c r="S71" s="49">
        <f t="shared" si="0"/>
        <v>80474.03344736842</v>
      </c>
      <c r="U71" s="39">
        <f t="shared" si="11"/>
        <v>-6666</v>
      </c>
      <c r="V71" s="47">
        <f t="shared" si="12"/>
        <v>-8910.0000000000018</v>
      </c>
      <c r="W71" s="39">
        <f t="shared" si="9"/>
        <v>-15576.000000000002</v>
      </c>
      <c r="X71" s="43">
        <f t="shared" si="13"/>
        <v>-711.69186222910275</v>
      </c>
      <c r="Y71" s="45">
        <f t="shared" si="14"/>
        <v>-344.449060150376</v>
      </c>
      <c r="Z71" s="40">
        <f t="shared" si="15"/>
        <v>0</v>
      </c>
      <c r="AA71" s="49">
        <f t="shared" si="10"/>
        <v>-16632.14092237948</v>
      </c>
    </row>
    <row r="72" spans="1:27" x14ac:dyDescent="0.35">
      <c r="A72" s="53">
        <v>3412130</v>
      </c>
      <c r="B72" s="52" t="s">
        <v>65</v>
      </c>
      <c r="C72" s="17" t="s">
        <v>8</v>
      </c>
      <c r="E72" s="39">
        <v>69102</v>
      </c>
      <c r="F72" s="47">
        <v>17556</v>
      </c>
      <c r="G72" s="39">
        <f t="shared" si="6"/>
        <v>86658</v>
      </c>
      <c r="H72" s="43">
        <v>4950.364864864865</v>
      </c>
      <c r="I72" s="45">
        <v>284.48333333333329</v>
      </c>
      <c r="J72" s="40">
        <v>0</v>
      </c>
      <c r="K72" s="49">
        <f t="shared" si="7"/>
        <v>91892.848198198204</v>
      </c>
      <c r="M72" s="39">
        <v>65142</v>
      </c>
      <c r="N72" s="47">
        <v>17622</v>
      </c>
      <c r="O72" s="39">
        <f t="shared" si="8"/>
        <v>82764</v>
      </c>
      <c r="P72" s="43">
        <v>5920.9545394736833</v>
      </c>
      <c r="Q72" s="45">
        <v>369.41447368421052</v>
      </c>
      <c r="R72" s="40">
        <v>0</v>
      </c>
      <c r="S72" s="49">
        <f t="shared" si="0"/>
        <v>89054.369013157891</v>
      </c>
      <c r="U72" s="39">
        <f t="shared" si="11"/>
        <v>-3960</v>
      </c>
      <c r="V72" s="47">
        <f t="shared" si="12"/>
        <v>66</v>
      </c>
      <c r="W72" s="39">
        <f t="shared" si="9"/>
        <v>-3894</v>
      </c>
      <c r="X72" s="43">
        <f t="shared" si="13"/>
        <v>970.58967460881831</v>
      </c>
      <c r="Y72" s="45">
        <f t="shared" si="14"/>
        <v>84.931140350877229</v>
      </c>
      <c r="Z72" s="40">
        <f t="shared" si="15"/>
        <v>0</v>
      </c>
      <c r="AA72" s="49">
        <f t="shared" si="10"/>
        <v>-2838.4791850403044</v>
      </c>
    </row>
    <row r="73" spans="1:27" x14ac:dyDescent="0.35">
      <c r="A73" s="53">
        <v>3412034</v>
      </c>
      <c r="B73" s="52" t="s">
        <v>66</v>
      </c>
      <c r="C73" s="17" t="s">
        <v>8</v>
      </c>
      <c r="E73" s="39">
        <v>137082</v>
      </c>
      <c r="F73" s="47">
        <v>59994.000000000007</v>
      </c>
      <c r="G73" s="39">
        <f t="shared" si="6"/>
        <v>197076</v>
      </c>
      <c r="H73" s="43">
        <v>5168.0769230769229</v>
      </c>
      <c r="I73" s="45">
        <v>247.77446808510641</v>
      </c>
      <c r="J73" s="40">
        <v>0</v>
      </c>
      <c r="K73" s="49">
        <f t="shared" si="7"/>
        <v>202491.85139116205</v>
      </c>
      <c r="M73" s="39">
        <v>138732</v>
      </c>
      <c r="N73" s="47">
        <v>51678</v>
      </c>
      <c r="O73" s="39">
        <f t="shared" si="8"/>
        <v>190410</v>
      </c>
      <c r="P73" s="43">
        <v>2101.5</v>
      </c>
      <c r="Q73" s="45">
        <v>226.7763157894737</v>
      </c>
      <c r="R73" s="40">
        <v>0</v>
      </c>
      <c r="S73" s="49">
        <f t="shared" si="0"/>
        <v>192738.27631578947</v>
      </c>
      <c r="U73" s="39">
        <f t="shared" si="11"/>
        <v>1650</v>
      </c>
      <c r="V73" s="47">
        <f t="shared" si="12"/>
        <v>-8316.0000000000073</v>
      </c>
      <c r="W73" s="39">
        <f t="shared" si="9"/>
        <v>-6666.0000000000073</v>
      </c>
      <c r="X73" s="43">
        <f t="shared" si="13"/>
        <v>-3066.5769230769229</v>
      </c>
      <c r="Y73" s="45">
        <f t="shared" si="14"/>
        <v>-20.998152295632707</v>
      </c>
      <c r="Z73" s="40">
        <f t="shared" si="15"/>
        <v>0</v>
      </c>
      <c r="AA73" s="49">
        <f t="shared" si="10"/>
        <v>-9753.5750753725624</v>
      </c>
    </row>
    <row r="74" spans="1:27" x14ac:dyDescent="0.35">
      <c r="A74" s="53">
        <v>3413966</v>
      </c>
      <c r="B74" s="52" t="s">
        <v>67</v>
      </c>
      <c r="C74" s="17" t="s">
        <v>23</v>
      </c>
      <c r="E74" s="39">
        <v>99528.000000000015</v>
      </c>
      <c r="F74" s="47">
        <v>0</v>
      </c>
      <c r="G74" s="39">
        <f t="shared" si="6"/>
        <v>99528.000000000015</v>
      </c>
      <c r="H74" s="43">
        <v>3245.4782608695655</v>
      </c>
      <c r="I74" s="45">
        <v>282.75</v>
      </c>
      <c r="J74" s="40">
        <v>0</v>
      </c>
      <c r="K74" s="49">
        <f t="shared" si="7"/>
        <v>103056.22826086958</v>
      </c>
      <c r="M74" s="39">
        <v>88968</v>
      </c>
      <c r="N74" s="47">
        <v>0</v>
      </c>
      <c r="O74" s="39">
        <f t="shared" si="8"/>
        <v>88968</v>
      </c>
      <c r="P74" s="43">
        <v>1845</v>
      </c>
      <c r="Q74" s="45">
        <v>508.44078947368416</v>
      </c>
      <c r="R74" s="40">
        <v>0</v>
      </c>
      <c r="S74" s="49">
        <f t="shared" si="0"/>
        <v>91321.44078947368</v>
      </c>
      <c r="U74" s="39">
        <f t="shared" si="11"/>
        <v>-10560.000000000015</v>
      </c>
      <c r="V74" s="47">
        <f t="shared" si="12"/>
        <v>0</v>
      </c>
      <c r="W74" s="39">
        <f t="shared" si="9"/>
        <v>-10560.000000000015</v>
      </c>
      <c r="X74" s="43">
        <f t="shared" si="13"/>
        <v>-1400.4782608695655</v>
      </c>
      <c r="Y74" s="45">
        <f t="shared" si="14"/>
        <v>225.69078947368416</v>
      </c>
      <c r="Z74" s="40">
        <f t="shared" si="15"/>
        <v>0</v>
      </c>
      <c r="AA74" s="49">
        <f t="shared" si="10"/>
        <v>-11734.787471395895</v>
      </c>
    </row>
    <row r="75" spans="1:27" x14ac:dyDescent="0.35">
      <c r="A75" s="53">
        <v>3412011</v>
      </c>
      <c r="B75" s="52" t="s">
        <v>68</v>
      </c>
      <c r="C75" s="17" t="s">
        <v>8</v>
      </c>
      <c r="E75" s="39">
        <v>86618.400000000009</v>
      </c>
      <c r="F75" s="47">
        <v>29739.600000000002</v>
      </c>
      <c r="G75" s="39">
        <f t="shared" si="6"/>
        <v>116358.00000000001</v>
      </c>
      <c r="H75" s="43">
        <v>176.3</v>
      </c>
      <c r="I75" s="45">
        <v>0</v>
      </c>
      <c r="J75" s="40">
        <v>0</v>
      </c>
      <c r="K75" s="49">
        <f t="shared" si="7"/>
        <v>116534.30000000002</v>
      </c>
      <c r="M75" s="39">
        <v>86908.800000000017</v>
      </c>
      <c r="N75" s="47">
        <v>30610.800000000003</v>
      </c>
      <c r="O75" s="39">
        <f t="shared" si="8"/>
        <v>117519.60000000002</v>
      </c>
      <c r="P75" s="43">
        <v>112.5</v>
      </c>
      <c r="Q75" s="45">
        <v>48.75</v>
      </c>
      <c r="R75" s="40">
        <v>0</v>
      </c>
      <c r="S75" s="49">
        <f t="shared" si="0"/>
        <v>117680.85000000002</v>
      </c>
      <c r="U75" s="39">
        <f t="shared" si="11"/>
        <v>290.40000000000873</v>
      </c>
      <c r="V75" s="47">
        <f t="shared" si="12"/>
        <v>871.20000000000073</v>
      </c>
      <c r="W75" s="39">
        <f t="shared" si="9"/>
        <v>1161.6000000000095</v>
      </c>
      <c r="X75" s="43">
        <f t="shared" si="13"/>
        <v>-63.800000000000011</v>
      </c>
      <c r="Y75" s="45">
        <f t="shared" si="14"/>
        <v>48.75</v>
      </c>
      <c r="Z75" s="40">
        <f t="shared" si="15"/>
        <v>0</v>
      </c>
      <c r="AA75" s="49">
        <f t="shared" si="10"/>
        <v>1146.5500000000095</v>
      </c>
    </row>
    <row r="76" spans="1:27" x14ac:dyDescent="0.35">
      <c r="A76" s="53">
        <v>3413528</v>
      </c>
      <c r="B76" s="52" t="s">
        <v>69</v>
      </c>
      <c r="C76" s="17" t="s">
        <v>8</v>
      </c>
      <c r="E76" s="39">
        <v>39072</v>
      </c>
      <c r="F76" s="47">
        <v>1716.0000000000002</v>
      </c>
      <c r="G76" s="39">
        <f t="shared" si="6"/>
        <v>40788</v>
      </c>
      <c r="H76" s="43">
        <v>2118.8571428571427</v>
      </c>
      <c r="I76" s="45">
        <v>496.21764705882356</v>
      </c>
      <c r="J76" s="40">
        <v>0</v>
      </c>
      <c r="K76" s="49">
        <f t="shared" si="7"/>
        <v>43403.074789915969</v>
      </c>
      <c r="M76" s="39">
        <v>48510</v>
      </c>
      <c r="N76" s="47">
        <v>2574.0000000000005</v>
      </c>
      <c r="O76" s="39">
        <f t="shared" si="8"/>
        <v>51084</v>
      </c>
      <c r="P76" s="43">
        <v>2181.4545789473686</v>
      </c>
      <c r="Q76" s="45">
        <v>676.71710526315792</v>
      </c>
      <c r="R76" s="40">
        <v>0</v>
      </c>
      <c r="S76" s="49">
        <f t="shared" si="0"/>
        <v>53942.171684210531</v>
      </c>
      <c r="U76" s="39">
        <f t="shared" si="11"/>
        <v>9438</v>
      </c>
      <c r="V76" s="47">
        <f t="shared" si="12"/>
        <v>858.00000000000023</v>
      </c>
      <c r="W76" s="39">
        <f t="shared" si="9"/>
        <v>10296</v>
      </c>
      <c r="X76" s="43">
        <f t="shared" si="13"/>
        <v>62.597436090225983</v>
      </c>
      <c r="Y76" s="45">
        <f t="shared" si="14"/>
        <v>180.49945820433436</v>
      </c>
      <c r="Z76" s="40">
        <f t="shared" si="15"/>
        <v>0</v>
      </c>
      <c r="AA76" s="49">
        <f t="shared" si="10"/>
        <v>10539.09689429456</v>
      </c>
    </row>
    <row r="77" spans="1:27" x14ac:dyDescent="0.35">
      <c r="A77" s="53">
        <v>3412227</v>
      </c>
      <c r="B77" s="52" t="s">
        <v>70</v>
      </c>
      <c r="C77" s="17" t="s">
        <v>8</v>
      </c>
      <c r="E77" s="39">
        <v>121770.00000000001</v>
      </c>
      <c r="F77" s="47">
        <v>0</v>
      </c>
      <c r="G77" s="39">
        <f t="shared" si="6"/>
        <v>121770.00000000001</v>
      </c>
      <c r="H77" s="43">
        <v>5588.2211538461543</v>
      </c>
      <c r="I77" s="45">
        <v>3179.4069767441861</v>
      </c>
      <c r="J77" s="40">
        <v>0</v>
      </c>
      <c r="K77" s="49">
        <f t="shared" si="7"/>
        <v>130537.62813059035</v>
      </c>
      <c r="M77" s="39">
        <v>114972</v>
      </c>
      <c r="N77" s="47">
        <v>0</v>
      </c>
      <c r="O77" s="39">
        <f t="shared" si="8"/>
        <v>114972</v>
      </c>
      <c r="P77" s="43">
        <v>7730.2095394736843</v>
      </c>
      <c r="Q77" s="45">
        <v>3300.6000000000004</v>
      </c>
      <c r="R77" s="40">
        <v>0</v>
      </c>
      <c r="S77" s="49">
        <f t="shared" si="0"/>
        <v>126002.80953947369</v>
      </c>
      <c r="U77" s="39">
        <f t="shared" si="11"/>
        <v>-6798.0000000000146</v>
      </c>
      <c r="V77" s="47">
        <f t="shared" si="12"/>
        <v>0</v>
      </c>
      <c r="W77" s="39">
        <f t="shared" si="9"/>
        <v>-6798.0000000000146</v>
      </c>
      <c r="X77" s="43">
        <f t="shared" si="13"/>
        <v>2141.9883856275301</v>
      </c>
      <c r="Y77" s="45">
        <f t="shared" si="14"/>
        <v>121.1930232558143</v>
      </c>
      <c r="Z77" s="40">
        <f t="shared" si="15"/>
        <v>0</v>
      </c>
      <c r="AA77" s="49">
        <f t="shared" si="10"/>
        <v>-4534.8185911166702</v>
      </c>
    </row>
    <row r="78" spans="1:27" x14ac:dyDescent="0.35">
      <c r="A78" s="53">
        <v>3412065</v>
      </c>
      <c r="B78" s="52" t="s">
        <v>71</v>
      </c>
      <c r="C78" s="17" t="s">
        <v>8</v>
      </c>
      <c r="E78" s="39">
        <v>44088</v>
      </c>
      <c r="F78" s="47">
        <v>0</v>
      </c>
      <c r="G78" s="39">
        <f t="shared" si="6"/>
        <v>44088</v>
      </c>
      <c r="H78" s="43">
        <v>601.19999999999993</v>
      </c>
      <c r="I78" s="45">
        <v>0</v>
      </c>
      <c r="J78" s="40">
        <v>0</v>
      </c>
      <c r="K78" s="49">
        <f t="shared" si="7"/>
        <v>44689.2</v>
      </c>
      <c r="M78" s="39">
        <v>29370.000000000004</v>
      </c>
      <c r="N78" s="47">
        <v>0</v>
      </c>
      <c r="O78" s="39">
        <f t="shared" si="8"/>
        <v>29370.000000000004</v>
      </c>
      <c r="P78" s="43">
        <v>58.5</v>
      </c>
      <c r="Q78" s="45">
        <v>76.050000000000011</v>
      </c>
      <c r="R78" s="40">
        <v>0</v>
      </c>
      <c r="S78" s="49">
        <f t="shared" si="0"/>
        <v>29504.550000000003</v>
      </c>
      <c r="U78" s="39">
        <f t="shared" si="11"/>
        <v>-14717.999999999996</v>
      </c>
      <c r="V78" s="47">
        <f t="shared" si="12"/>
        <v>0</v>
      </c>
      <c r="W78" s="39">
        <f t="shared" si="9"/>
        <v>-14717.999999999996</v>
      </c>
      <c r="X78" s="43">
        <f t="shared" si="13"/>
        <v>-542.69999999999993</v>
      </c>
      <c r="Y78" s="45">
        <f t="shared" si="14"/>
        <v>76.050000000000011</v>
      </c>
      <c r="Z78" s="40">
        <f t="shared" si="15"/>
        <v>0</v>
      </c>
      <c r="AA78" s="49">
        <f t="shared" si="10"/>
        <v>-15184.649999999998</v>
      </c>
    </row>
    <row r="79" spans="1:27" x14ac:dyDescent="0.35">
      <c r="A79" s="53">
        <v>3413601</v>
      </c>
      <c r="B79" s="52" t="s">
        <v>72</v>
      </c>
      <c r="C79" s="17" t="s">
        <v>8</v>
      </c>
      <c r="E79" s="39">
        <v>90618.000000000015</v>
      </c>
      <c r="F79" s="47">
        <v>0</v>
      </c>
      <c r="G79" s="39">
        <f t="shared" si="6"/>
        <v>90618.000000000015</v>
      </c>
      <c r="H79" s="43">
        <v>6020.0769230769229</v>
      </c>
      <c r="I79" s="45">
        <v>446.22500000000002</v>
      </c>
      <c r="J79" s="40">
        <v>0</v>
      </c>
      <c r="K79" s="49">
        <f t="shared" si="7"/>
        <v>97084.301923076942</v>
      </c>
      <c r="M79" s="39">
        <v>75768</v>
      </c>
      <c r="N79" s="47">
        <v>0</v>
      </c>
      <c r="O79" s="39">
        <f t="shared" si="8"/>
        <v>75768</v>
      </c>
      <c r="P79" s="43">
        <v>5972.9532236842097</v>
      </c>
      <c r="Q79" s="45">
        <v>320.95263157894738</v>
      </c>
      <c r="R79" s="40">
        <v>0</v>
      </c>
      <c r="S79" s="49">
        <f t="shared" ref="S79:S109" si="16">SUM(O79:R79)</f>
        <v>82061.905855263147</v>
      </c>
      <c r="U79" s="39">
        <f t="shared" ref="U79:U110" si="17">M79-E79</f>
        <v>-14850.000000000015</v>
      </c>
      <c r="V79" s="47">
        <f t="shared" ref="V79:V110" si="18">N79-F79</f>
        <v>0</v>
      </c>
      <c r="W79" s="39">
        <f t="shared" si="9"/>
        <v>-14850.000000000015</v>
      </c>
      <c r="X79" s="43">
        <f t="shared" ref="X79:X110" si="19">P79-H79</f>
        <v>-47.123699392713206</v>
      </c>
      <c r="Y79" s="45">
        <f t="shared" ref="Y79:Y110" si="20">Q79-I79</f>
        <v>-125.27236842105265</v>
      </c>
      <c r="Z79" s="40">
        <f t="shared" ref="Z79:Z110" si="21">R79-J79</f>
        <v>0</v>
      </c>
      <c r="AA79" s="49">
        <f t="shared" si="10"/>
        <v>-15022.396067813779</v>
      </c>
    </row>
    <row r="80" spans="1:27" x14ac:dyDescent="0.35">
      <c r="A80" s="53">
        <v>3413543</v>
      </c>
      <c r="B80" s="52" t="s">
        <v>73</v>
      </c>
      <c r="C80" s="17" t="s">
        <v>8</v>
      </c>
      <c r="E80" s="39">
        <v>75240</v>
      </c>
      <c r="F80" s="47">
        <v>52008.000000000007</v>
      </c>
      <c r="G80" s="39">
        <f t="shared" ref="G80:G110" si="22">SUM(E80:F80)</f>
        <v>127248</v>
      </c>
      <c r="H80" s="43">
        <v>578.4</v>
      </c>
      <c r="I80" s="45">
        <v>0</v>
      </c>
      <c r="J80" s="40">
        <v>0</v>
      </c>
      <c r="K80" s="49">
        <f t="shared" ref="K80:K110" si="23">SUM(G80:J80)</f>
        <v>127826.4</v>
      </c>
      <c r="M80" s="39">
        <v>69696</v>
      </c>
      <c r="N80" s="47">
        <v>46728</v>
      </c>
      <c r="O80" s="39">
        <f t="shared" ref="O80:O110" si="24">SUM(M80:N80)</f>
        <v>116424</v>
      </c>
      <c r="P80" s="43">
        <v>1224</v>
      </c>
      <c r="Q80" s="45">
        <v>0</v>
      </c>
      <c r="R80" s="40">
        <v>0</v>
      </c>
      <c r="S80" s="49">
        <f t="shared" si="16"/>
        <v>117648</v>
      </c>
      <c r="U80" s="39">
        <f t="shared" si="17"/>
        <v>-5544</v>
      </c>
      <c r="V80" s="47">
        <f t="shared" si="18"/>
        <v>-5280.0000000000073</v>
      </c>
      <c r="W80" s="39">
        <f t="shared" ref="W80:W110" si="25">SUM(U80:V80)</f>
        <v>-10824.000000000007</v>
      </c>
      <c r="X80" s="43">
        <f t="shared" si="19"/>
        <v>645.6</v>
      </c>
      <c r="Y80" s="45">
        <f t="shared" si="20"/>
        <v>0</v>
      </c>
      <c r="Z80" s="40">
        <f t="shared" si="21"/>
        <v>0</v>
      </c>
      <c r="AA80" s="49">
        <f t="shared" ref="AA80:AA110" si="26">SUM(W80:Z80)</f>
        <v>-10178.400000000007</v>
      </c>
    </row>
    <row r="81" spans="1:27" x14ac:dyDescent="0.35">
      <c r="A81" s="53">
        <v>3413548</v>
      </c>
      <c r="B81" s="52" t="s">
        <v>126</v>
      </c>
      <c r="C81" s="17"/>
      <c r="E81" s="39">
        <v>0</v>
      </c>
      <c r="F81" s="47">
        <v>0</v>
      </c>
      <c r="G81" s="39">
        <f t="shared" si="22"/>
        <v>0</v>
      </c>
      <c r="H81" s="43">
        <v>0</v>
      </c>
      <c r="I81" s="45">
        <v>0</v>
      </c>
      <c r="J81" s="40">
        <v>0</v>
      </c>
      <c r="K81" s="49">
        <f t="shared" si="23"/>
        <v>0</v>
      </c>
      <c r="M81" s="39">
        <v>9570</v>
      </c>
      <c r="N81" s="47">
        <v>2772</v>
      </c>
      <c r="O81" s="39">
        <f t="shared" ref="O81" si="27">SUM(M81:N81)</f>
        <v>12342</v>
      </c>
      <c r="P81" s="43">
        <v>504</v>
      </c>
      <c r="Q81" s="45">
        <v>0</v>
      </c>
      <c r="R81" s="40">
        <v>0</v>
      </c>
      <c r="S81" s="49">
        <f t="shared" ref="S81" si="28">SUM(O81:R81)</f>
        <v>12846</v>
      </c>
      <c r="U81" s="39">
        <f t="shared" ref="U81" si="29">M81-E81</f>
        <v>9570</v>
      </c>
      <c r="V81" s="47">
        <f t="shared" ref="V81" si="30">N81-F81</f>
        <v>2772</v>
      </c>
      <c r="W81" s="39">
        <f t="shared" ref="W81" si="31">SUM(U81:V81)</f>
        <v>12342</v>
      </c>
      <c r="X81" s="43">
        <f t="shared" ref="X81" si="32">P81-H81</f>
        <v>504</v>
      </c>
      <c r="Y81" s="45">
        <f t="shared" ref="Y81" si="33">Q81-I81</f>
        <v>0</v>
      </c>
      <c r="Z81" s="40">
        <f t="shared" ref="Z81" si="34">R81-J81</f>
        <v>0</v>
      </c>
      <c r="AA81" s="49">
        <f t="shared" ref="AA81" si="35">SUM(W81:Z81)</f>
        <v>12846</v>
      </c>
    </row>
    <row r="82" spans="1:27" x14ac:dyDescent="0.35">
      <c r="A82" s="53">
        <v>3413550</v>
      </c>
      <c r="B82" s="52" t="s">
        <v>74</v>
      </c>
      <c r="C82" s="17" t="s">
        <v>8</v>
      </c>
      <c r="E82" s="39">
        <v>37158</v>
      </c>
      <c r="F82" s="47">
        <v>0</v>
      </c>
      <c r="G82" s="39">
        <f t="shared" si="22"/>
        <v>37158</v>
      </c>
      <c r="H82" s="43">
        <v>1900.125</v>
      </c>
      <c r="I82" s="45">
        <v>844.50000000000011</v>
      </c>
      <c r="J82" s="40">
        <v>0</v>
      </c>
      <c r="K82" s="49">
        <f t="shared" si="23"/>
        <v>39902.625</v>
      </c>
      <c r="M82" s="39">
        <v>29502.000000000004</v>
      </c>
      <c r="N82" s="47">
        <v>0</v>
      </c>
      <c r="O82" s="39">
        <f t="shared" si="24"/>
        <v>29502.000000000004</v>
      </c>
      <c r="P82" s="43">
        <v>2174.970986842105</v>
      </c>
      <c r="Q82" s="45">
        <v>788.73157894736823</v>
      </c>
      <c r="R82" s="40">
        <v>0</v>
      </c>
      <c r="S82" s="49">
        <f t="shared" si="16"/>
        <v>32465.702565789477</v>
      </c>
      <c r="U82" s="39">
        <f t="shared" si="17"/>
        <v>-7655.9999999999964</v>
      </c>
      <c r="V82" s="47">
        <f t="shared" si="18"/>
        <v>0</v>
      </c>
      <c r="W82" s="39">
        <f t="shared" si="25"/>
        <v>-7655.9999999999964</v>
      </c>
      <c r="X82" s="43">
        <f t="shared" si="19"/>
        <v>274.84598684210505</v>
      </c>
      <c r="Y82" s="45">
        <f t="shared" si="20"/>
        <v>-55.768421052631879</v>
      </c>
      <c r="Z82" s="40">
        <f t="shared" si="21"/>
        <v>0</v>
      </c>
      <c r="AA82" s="49">
        <f t="shared" si="26"/>
        <v>-7436.9224342105235</v>
      </c>
    </row>
    <row r="83" spans="1:27" x14ac:dyDescent="0.35">
      <c r="A83" s="53">
        <v>3413001</v>
      </c>
      <c r="B83" s="52" t="s">
        <v>75</v>
      </c>
      <c r="C83" s="17" t="s">
        <v>8</v>
      </c>
      <c r="E83" s="39">
        <v>72600</v>
      </c>
      <c r="F83" s="47">
        <v>0</v>
      </c>
      <c r="G83" s="39">
        <f t="shared" si="22"/>
        <v>72600</v>
      </c>
      <c r="H83" s="43">
        <v>4029.0697674418602</v>
      </c>
      <c r="I83" s="45">
        <v>412.50000000000006</v>
      </c>
      <c r="J83" s="40">
        <v>0</v>
      </c>
      <c r="K83" s="49">
        <f t="shared" si="23"/>
        <v>77041.569767441862</v>
      </c>
      <c r="M83" s="39">
        <v>61512</v>
      </c>
      <c r="N83" s="47">
        <v>924.00000000000011</v>
      </c>
      <c r="O83" s="39">
        <f t="shared" si="24"/>
        <v>62436</v>
      </c>
      <c r="P83" s="43">
        <v>5093.3092105263158</v>
      </c>
      <c r="Q83" s="45">
        <v>588.39078947368421</v>
      </c>
      <c r="R83" s="40">
        <v>0</v>
      </c>
      <c r="S83" s="49">
        <f t="shared" si="16"/>
        <v>68117.700000000012</v>
      </c>
      <c r="U83" s="39">
        <f t="shared" si="17"/>
        <v>-11088</v>
      </c>
      <c r="V83" s="47">
        <f t="shared" si="18"/>
        <v>924.00000000000011</v>
      </c>
      <c r="W83" s="39">
        <f t="shared" si="25"/>
        <v>-10164</v>
      </c>
      <c r="X83" s="43">
        <f t="shared" si="19"/>
        <v>1064.2394430844556</v>
      </c>
      <c r="Y83" s="45">
        <f t="shared" si="20"/>
        <v>175.89078947368415</v>
      </c>
      <c r="Z83" s="40">
        <f t="shared" si="21"/>
        <v>0</v>
      </c>
      <c r="AA83" s="49">
        <f t="shared" si="26"/>
        <v>-8923.8697674418599</v>
      </c>
    </row>
    <row r="84" spans="1:27" x14ac:dyDescent="0.35">
      <c r="A84" s="53">
        <v>3413527</v>
      </c>
      <c r="B84" s="52" t="s">
        <v>76</v>
      </c>
      <c r="C84" s="17" t="s">
        <v>8</v>
      </c>
      <c r="E84" s="39">
        <v>34848</v>
      </c>
      <c r="F84" s="47">
        <v>8184.0000000000009</v>
      </c>
      <c r="G84" s="39">
        <f t="shared" si="22"/>
        <v>43032</v>
      </c>
      <c r="H84" s="43">
        <v>2151.5999999999995</v>
      </c>
      <c r="I84" s="45">
        <v>544.88571428571436</v>
      </c>
      <c r="J84" s="40">
        <v>0</v>
      </c>
      <c r="K84" s="49">
        <f t="shared" si="23"/>
        <v>45728.485714285714</v>
      </c>
      <c r="M84" s="39">
        <v>46398</v>
      </c>
      <c r="N84" s="47">
        <v>9966</v>
      </c>
      <c r="O84" s="39">
        <f t="shared" si="24"/>
        <v>56364</v>
      </c>
      <c r="P84" s="43">
        <v>4032.7523684210528</v>
      </c>
      <c r="Q84" s="45">
        <v>505.91447368421052</v>
      </c>
      <c r="R84" s="40">
        <v>0</v>
      </c>
      <c r="S84" s="49">
        <f t="shared" si="16"/>
        <v>60902.666842105267</v>
      </c>
      <c r="U84" s="39">
        <f t="shared" si="17"/>
        <v>11550</v>
      </c>
      <c r="V84" s="47">
        <f t="shared" si="18"/>
        <v>1781.9999999999991</v>
      </c>
      <c r="W84" s="39">
        <f t="shared" si="25"/>
        <v>13332</v>
      </c>
      <c r="X84" s="43">
        <f t="shared" si="19"/>
        <v>1881.1523684210533</v>
      </c>
      <c r="Y84" s="45">
        <f t="shared" si="20"/>
        <v>-38.971240601503837</v>
      </c>
      <c r="Z84" s="40">
        <f t="shared" si="21"/>
        <v>0</v>
      </c>
      <c r="AA84" s="49">
        <f t="shared" si="26"/>
        <v>15174.181127819549</v>
      </c>
    </row>
    <row r="85" spans="1:27" x14ac:dyDescent="0.35">
      <c r="A85" s="53">
        <v>3413553</v>
      </c>
      <c r="B85" s="52" t="s">
        <v>77</v>
      </c>
      <c r="C85" s="17" t="s">
        <v>8</v>
      </c>
      <c r="E85" s="39">
        <v>156486</v>
      </c>
      <c r="F85" s="47">
        <v>40128</v>
      </c>
      <c r="G85" s="39">
        <f t="shared" si="22"/>
        <v>196614</v>
      </c>
      <c r="H85" s="43">
        <v>11686.846153846152</v>
      </c>
      <c r="I85" s="45">
        <v>285.69098360655738</v>
      </c>
      <c r="J85" s="40">
        <v>0</v>
      </c>
      <c r="K85" s="49">
        <f t="shared" si="23"/>
        <v>208586.53713745272</v>
      </c>
      <c r="M85" s="39">
        <v>146388</v>
      </c>
      <c r="N85" s="47">
        <v>34320</v>
      </c>
      <c r="O85" s="39">
        <f t="shared" si="24"/>
        <v>180708</v>
      </c>
      <c r="P85" s="43">
        <v>12606.38467105263</v>
      </c>
      <c r="Q85" s="45">
        <v>648.26447368421054</v>
      </c>
      <c r="R85" s="40">
        <v>0</v>
      </c>
      <c r="S85" s="49">
        <f t="shared" si="16"/>
        <v>193962.64914473685</v>
      </c>
      <c r="U85" s="39">
        <f t="shared" si="17"/>
        <v>-10098</v>
      </c>
      <c r="V85" s="47">
        <f t="shared" si="18"/>
        <v>-5808</v>
      </c>
      <c r="W85" s="39">
        <f t="shared" si="25"/>
        <v>-15906</v>
      </c>
      <c r="X85" s="43">
        <f t="shared" si="19"/>
        <v>919.53851720647799</v>
      </c>
      <c r="Y85" s="45">
        <f t="shared" si="20"/>
        <v>362.57349007765316</v>
      </c>
      <c r="Z85" s="40">
        <f t="shared" si="21"/>
        <v>0</v>
      </c>
      <c r="AA85" s="49">
        <f t="shared" si="26"/>
        <v>-14623.887992715869</v>
      </c>
    </row>
    <row r="86" spans="1:27" x14ac:dyDescent="0.35">
      <c r="A86" s="53">
        <v>3413633</v>
      </c>
      <c r="B86" s="52" t="s">
        <v>78</v>
      </c>
      <c r="C86" s="17" t="s">
        <v>8</v>
      </c>
      <c r="E86" s="39">
        <v>83516.400000000009</v>
      </c>
      <c r="F86" s="47">
        <v>40735.200000000004</v>
      </c>
      <c r="G86" s="39">
        <f t="shared" si="22"/>
        <v>124251.6</v>
      </c>
      <c r="H86" s="43">
        <v>6931.3909090909092</v>
      </c>
      <c r="I86" s="45">
        <v>0</v>
      </c>
      <c r="J86" s="40">
        <v>0</v>
      </c>
      <c r="K86" s="49">
        <f t="shared" si="23"/>
        <v>131182.99090909091</v>
      </c>
      <c r="M86" s="39">
        <v>86196</v>
      </c>
      <c r="N86" s="47">
        <v>38134.800000000003</v>
      </c>
      <c r="O86" s="39">
        <f t="shared" si="24"/>
        <v>124330.8</v>
      </c>
      <c r="P86" s="43">
        <v>4844.4221526315796</v>
      </c>
      <c r="Q86" s="45">
        <v>152.10000000000002</v>
      </c>
      <c r="R86" s="40">
        <v>0</v>
      </c>
      <c r="S86" s="49">
        <f t="shared" si="16"/>
        <v>129327.32215263159</v>
      </c>
      <c r="U86" s="39">
        <f t="shared" si="17"/>
        <v>2679.5999999999913</v>
      </c>
      <c r="V86" s="47">
        <f t="shared" si="18"/>
        <v>-2600.4000000000015</v>
      </c>
      <c r="W86" s="39">
        <f t="shared" si="25"/>
        <v>79.199999999989814</v>
      </c>
      <c r="X86" s="43">
        <f t="shared" si="19"/>
        <v>-2086.9687564593296</v>
      </c>
      <c r="Y86" s="45">
        <f t="shared" si="20"/>
        <v>152.10000000000002</v>
      </c>
      <c r="Z86" s="40">
        <f t="shared" si="21"/>
        <v>0</v>
      </c>
      <c r="AA86" s="49">
        <f t="shared" si="26"/>
        <v>-1855.6687564593399</v>
      </c>
    </row>
    <row r="87" spans="1:27" x14ac:dyDescent="0.35">
      <c r="A87" s="53">
        <v>3413571</v>
      </c>
      <c r="B87" s="52" t="s">
        <v>79</v>
      </c>
      <c r="C87" s="17" t="s">
        <v>8</v>
      </c>
      <c r="E87" s="39">
        <v>79200</v>
      </c>
      <c r="F87" s="47">
        <v>6336.0000000000009</v>
      </c>
      <c r="G87" s="39">
        <f t="shared" si="22"/>
        <v>85536</v>
      </c>
      <c r="H87" s="43">
        <v>4998.8571428571422</v>
      </c>
      <c r="I87" s="45">
        <v>1432.0800000000002</v>
      </c>
      <c r="J87" s="40">
        <v>0</v>
      </c>
      <c r="K87" s="49">
        <f t="shared" si="23"/>
        <v>91966.937142857147</v>
      </c>
      <c r="M87" s="39">
        <v>97746</v>
      </c>
      <c r="N87" s="47">
        <v>9174</v>
      </c>
      <c r="O87" s="39">
        <f t="shared" si="24"/>
        <v>106920</v>
      </c>
      <c r="P87" s="43">
        <v>5977.6086315789471</v>
      </c>
      <c r="Q87" s="45">
        <v>1463.4986842105266</v>
      </c>
      <c r="R87" s="40">
        <v>0</v>
      </c>
      <c r="S87" s="49">
        <f t="shared" si="16"/>
        <v>114361.10731578947</v>
      </c>
      <c r="U87" s="39">
        <f t="shared" si="17"/>
        <v>18546</v>
      </c>
      <c r="V87" s="47">
        <f t="shared" si="18"/>
        <v>2837.9999999999991</v>
      </c>
      <c r="W87" s="39">
        <f t="shared" si="25"/>
        <v>21384</v>
      </c>
      <c r="X87" s="43">
        <f t="shared" si="19"/>
        <v>978.75148872180489</v>
      </c>
      <c r="Y87" s="45">
        <f t="shared" si="20"/>
        <v>31.418684210526408</v>
      </c>
      <c r="Z87" s="40">
        <f t="shared" si="21"/>
        <v>0</v>
      </c>
      <c r="AA87" s="49">
        <f t="shared" si="26"/>
        <v>22394.170172932332</v>
      </c>
    </row>
    <row r="88" spans="1:27" x14ac:dyDescent="0.35">
      <c r="A88" s="53">
        <v>3413573</v>
      </c>
      <c r="B88" s="52" t="s">
        <v>80</v>
      </c>
      <c r="C88" s="17" t="s">
        <v>23</v>
      </c>
      <c r="E88" s="39">
        <v>30294.000000000004</v>
      </c>
      <c r="F88" s="47">
        <v>5016</v>
      </c>
      <c r="G88" s="39">
        <f t="shared" si="22"/>
        <v>35310</v>
      </c>
      <c r="H88" s="43">
        <v>1123.5</v>
      </c>
      <c r="I88" s="45">
        <v>579.58333333333348</v>
      </c>
      <c r="J88" s="40">
        <v>0</v>
      </c>
      <c r="K88" s="49">
        <f t="shared" si="23"/>
        <v>37013.083333333336</v>
      </c>
      <c r="M88" s="39">
        <v>27786.000000000004</v>
      </c>
      <c r="N88" s="47">
        <v>4026</v>
      </c>
      <c r="O88" s="39">
        <f t="shared" si="24"/>
        <v>31812.000000000004</v>
      </c>
      <c r="P88" s="43">
        <v>1068.3619736842106</v>
      </c>
      <c r="Q88" s="45">
        <v>461.64078947368421</v>
      </c>
      <c r="R88" s="40">
        <v>0</v>
      </c>
      <c r="S88" s="49">
        <f t="shared" si="16"/>
        <v>33342.0027631579</v>
      </c>
      <c r="U88" s="39">
        <f t="shared" si="17"/>
        <v>-2508</v>
      </c>
      <c r="V88" s="47">
        <f t="shared" si="18"/>
        <v>-990</v>
      </c>
      <c r="W88" s="39">
        <f t="shared" si="25"/>
        <v>-3498</v>
      </c>
      <c r="X88" s="43">
        <f t="shared" si="19"/>
        <v>-55.138026315789375</v>
      </c>
      <c r="Y88" s="45">
        <f t="shared" si="20"/>
        <v>-117.94254385964928</v>
      </c>
      <c r="Z88" s="40">
        <f t="shared" si="21"/>
        <v>0</v>
      </c>
      <c r="AA88" s="49">
        <f t="shared" si="26"/>
        <v>-3671.0805701754389</v>
      </c>
    </row>
    <row r="89" spans="1:27" x14ac:dyDescent="0.35">
      <c r="A89" s="53">
        <v>3413967</v>
      </c>
      <c r="B89" s="52" t="s">
        <v>81</v>
      </c>
      <c r="C89" s="17" t="s">
        <v>8</v>
      </c>
      <c r="E89" s="39">
        <v>92598.000000000015</v>
      </c>
      <c r="F89" s="47">
        <v>0</v>
      </c>
      <c r="G89" s="39">
        <f t="shared" si="22"/>
        <v>92598.000000000015</v>
      </c>
      <c r="H89" s="43">
        <v>5078.25</v>
      </c>
      <c r="I89" s="45">
        <v>706.02580645161288</v>
      </c>
      <c r="J89" s="40">
        <v>0</v>
      </c>
      <c r="K89" s="49">
        <f t="shared" si="23"/>
        <v>98382.275806451624</v>
      </c>
      <c r="M89" s="39">
        <v>83424</v>
      </c>
      <c r="N89" s="47">
        <v>0</v>
      </c>
      <c r="O89" s="39">
        <f t="shared" si="24"/>
        <v>83424</v>
      </c>
      <c r="P89" s="43">
        <v>4563.4525657894737</v>
      </c>
      <c r="Q89" s="45">
        <v>665.30526315789473</v>
      </c>
      <c r="R89" s="40">
        <v>0</v>
      </c>
      <c r="S89" s="49">
        <f t="shared" si="16"/>
        <v>88652.75782894736</v>
      </c>
      <c r="U89" s="39">
        <f t="shared" si="17"/>
        <v>-9174.0000000000146</v>
      </c>
      <c r="V89" s="47">
        <f t="shared" si="18"/>
        <v>0</v>
      </c>
      <c r="W89" s="39">
        <f t="shared" si="25"/>
        <v>-9174.0000000000146</v>
      </c>
      <c r="X89" s="43">
        <f t="shared" si="19"/>
        <v>-514.79743421052626</v>
      </c>
      <c r="Y89" s="45">
        <f t="shared" si="20"/>
        <v>-40.720543293718151</v>
      </c>
      <c r="Z89" s="40">
        <f t="shared" si="21"/>
        <v>0</v>
      </c>
      <c r="AA89" s="49">
        <f t="shared" si="26"/>
        <v>-9729.5179775042598</v>
      </c>
    </row>
    <row r="90" spans="1:27" x14ac:dyDescent="0.35">
      <c r="A90" s="53">
        <v>3413310</v>
      </c>
      <c r="B90" s="52" t="s">
        <v>82</v>
      </c>
      <c r="C90" s="17" t="s">
        <v>8</v>
      </c>
      <c r="E90" s="39">
        <v>79200</v>
      </c>
      <c r="F90" s="47">
        <v>18414</v>
      </c>
      <c r="G90" s="39">
        <f t="shared" si="22"/>
        <v>97614</v>
      </c>
      <c r="H90" s="43">
        <v>3428.590909090909</v>
      </c>
      <c r="I90" s="45">
        <v>672.94500000000005</v>
      </c>
      <c r="J90" s="40">
        <v>0</v>
      </c>
      <c r="K90" s="49">
        <f t="shared" si="23"/>
        <v>101715.53590909092</v>
      </c>
      <c r="M90" s="39">
        <v>84942</v>
      </c>
      <c r="N90" s="47">
        <v>20196</v>
      </c>
      <c r="O90" s="39">
        <f t="shared" si="24"/>
        <v>105138</v>
      </c>
      <c r="P90" s="43">
        <v>1786.5</v>
      </c>
      <c r="Q90" s="45">
        <v>598.71710526315792</v>
      </c>
      <c r="R90" s="40">
        <v>0</v>
      </c>
      <c r="S90" s="49">
        <f t="shared" si="16"/>
        <v>107523.21710526316</v>
      </c>
      <c r="U90" s="39">
        <f t="shared" si="17"/>
        <v>5742</v>
      </c>
      <c r="V90" s="47">
        <f t="shared" si="18"/>
        <v>1782</v>
      </c>
      <c r="W90" s="39">
        <f t="shared" si="25"/>
        <v>7524</v>
      </c>
      <c r="X90" s="43">
        <f t="shared" si="19"/>
        <v>-1642.090909090909</v>
      </c>
      <c r="Y90" s="45">
        <f t="shared" si="20"/>
        <v>-74.227894736842131</v>
      </c>
      <c r="Z90" s="40">
        <f t="shared" si="21"/>
        <v>0</v>
      </c>
      <c r="AA90" s="49">
        <f t="shared" si="26"/>
        <v>5807.6811961722487</v>
      </c>
    </row>
    <row r="91" spans="1:27" x14ac:dyDescent="0.35">
      <c r="A91" s="53">
        <v>3413644</v>
      </c>
      <c r="B91" s="52" t="s">
        <v>83</v>
      </c>
      <c r="C91" s="17" t="s">
        <v>8</v>
      </c>
      <c r="E91" s="39">
        <v>45144.000000000007</v>
      </c>
      <c r="F91" s="47">
        <v>0</v>
      </c>
      <c r="G91" s="39">
        <f t="shared" si="22"/>
        <v>45144.000000000007</v>
      </c>
      <c r="H91" s="43">
        <v>2436.75</v>
      </c>
      <c r="I91" s="45">
        <v>727.5272727272727</v>
      </c>
      <c r="J91" s="40">
        <v>0</v>
      </c>
      <c r="K91" s="49">
        <f t="shared" si="23"/>
        <v>48308.277272727282</v>
      </c>
      <c r="M91" s="39">
        <v>36564</v>
      </c>
      <c r="N91" s="47">
        <v>0</v>
      </c>
      <c r="O91" s="39">
        <f t="shared" si="24"/>
        <v>36564</v>
      </c>
      <c r="P91" s="43">
        <v>2587.1849999999995</v>
      </c>
      <c r="Q91" s="45">
        <v>600.37894736842111</v>
      </c>
      <c r="R91" s="40">
        <v>0</v>
      </c>
      <c r="S91" s="49">
        <f t="shared" si="16"/>
        <v>39751.56394736842</v>
      </c>
      <c r="U91" s="39">
        <f t="shared" si="17"/>
        <v>-8580.0000000000073</v>
      </c>
      <c r="V91" s="47">
        <f t="shared" si="18"/>
        <v>0</v>
      </c>
      <c r="W91" s="39">
        <f t="shared" si="25"/>
        <v>-8580.0000000000073</v>
      </c>
      <c r="X91" s="43">
        <f t="shared" si="19"/>
        <v>150.43499999999949</v>
      </c>
      <c r="Y91" s="45">
        <f t="shared" si="20"/>
        <v>-127.14832535885159</v>
      </c>
      <c r="Z91" s="40">
        <f t="shared" si="21"/>
        <v>0</v>
      </c>
      <c r="AA91" s="49">
        <f t="shared" si="26"/>
        <v>-8556.7133253588599</v>
      </c>
    </row>
    <row r="92" spans="1:27" x14ac:dyDescent="0.35">
      <c r="A92" s="53">
        <v>3413632</v>
      </c>
      <c r="B92" s="52" t="s">
        <v>84</v>
      </c>
      <c r="C92" s="17" t="s">
        <v>8</v>
      </c>
      <c r="E92" s="39">
        <v>76362</v>
      </c>
      <c r="F92" s="47">
        <v>0</v>
      </c>
      <c r="G92" s="39">
        <f t="shared" si="22"/>
        <v>76362</v>
      </c>
      <c r="H92" s="43">
        <v>2975.1428571428569</v>
      </c>
      <c r="I92" s="45">
        <v>347.1</v>
      </c>
      <c r="J92" s="40">
        <v>0</v>
      </c>
      <c r="K92" s="49">
        <f t="shared" si="23"/>
        <v>79684.242857142861</v>
      </c>
      <c r="M92" s="39">
        <v>59400</v>
      </c>
      <c r="N92" s="47">
        <v>0</v>
      </c>
      <c r="O92" s="39">
        <f t="shared" si="24"/>
        <v>59400</v>
      </c>
      <c r="P92" s="43">
        <v>1422</v>
      </c>
      <c r="Q92" s="45">
        <v>322.90263157894742</v>
      </c>
      <c r="R92" s="40">
        <v>0</v>
      </c>
      <c r="S92" s="49">
        <f t="shared" si="16"/>
        <v>61144.902631578945</v>
      </c>
      <c r="U92" s="39">
        <f t="shared" si="17"/>
        <v>-16962</v>
      </c>
      <c r="V92" s="47">
        <f t="shared" si="18"/>
        <v>0</v>
      </c>
      <c r="W92" s="39">
        <f t="shared" si="25"/>
        <v>-16962</v>
      </c>
      <c r="X92" s="43">
        <f t="shared" si="19"/>
        <v>-1553.1428571428569</v>
      </c>
      <c r="Y92" s="45">
        <f t="shared" si="20"/>
        <v>-24.197368421052602</v>
      </c>
      <c r="Z92" s="40">
        <f t="shared" si="21"/>
        <v>0</v>
      </c>
      <c r="AA92" s="49">
        <f t="shared" si="26"/>
        <v>-18539.340225563908</v>
      </c>
    </row>
    <row r="93" spans="1:27" x14ac:dyDescent="0.35">
      <c r="A93" s="53">
        <v>3413024</v>
      </c>
      <c r="B93" s="52" t="s">
        <v>85</v>
      </c>
      <c r="C93" s="17" t="s">
        <v>8</v>
      </c>
      <c r="E93" s="39">
        <v>84084</v>
      </c>
      <c r="F93" s="47">
        <v>0</v>
      </c>
      <c r="G93" s="39">
        <f t="shared" si="22"/>
        <v>84084</v>
      </c>
      <c r="H93" s="43">
        <v>5489.0425531914898</v>
      </c>
      <c r="I93" s="45">
        <v>709.80000000000007</v>
      </c>
      <c r="J93" s="40">
        <v>0</v>
      </c>
      <c r="K93" s="49">
        <f t="shared" si="23"/>
        <v>90282.842553191498</v>
      </c>
      <c r="M93" s="39">
        <v>80256</v>
      </c>
      <c r="N93" s="47">
        <v>0</v>
      </c>
      <c r="O93" s="39">
        <f t="shared" si="24"/>
        <v>80256</v>
      </c>
      <c r="P93" s="43">
        <v>6527.5053947368415</v>
      </c>
      <c r="Q93" s="45">
        <v>384.50526315789472</v>
      </c>
      <c r="R93" s="40">
        <v>0</v>
      </c>
      <c r="S93" s="49">
        <f t="shared" si="16"/>
        <v>87168.010657894745</v>
      </c>
      <c r="U93" s="39">
        <f t="shared" si="17"/>
        <v>-3828</v>
      </c>
      <c r="V93" s="47">
        <f t="shared" si="18"/>
        <v>0</v>
      </c>
      <c r="W93" s="39">
        <f t="shared" si="25"/>
        <v>-3828</v>
      </c>
      <c r="X93" s="43">
        <f t="shared" si="19"/>
        <v>1038.4628415453517</v>
      </c>
      <c r="Y93" s="45">
        <f t="shared" si="20"/>
        <v>-325.29473684210535</v>
      </c>
      <c r="Z93" s="40">
        <f t="shared" si="21"/>
        <v>0</v>
      </c>
      <c r="AA93" s="49">
        <f t="shared" si="26"/>
        <v>-3114.8318952967538</v>
      </c>
    </row>
    <row r="94" spans="1:27" x14ac:dyDescent="0.35">
      <c r="A94" s="53">
        <v>3413551</v>
      </c>
      <c r="B94" s="52" t="s">
        <v>86</v>
      </c>
      <c r="C94" s="17" t="s">
        <v>8</v>
      </c>
      <c r="E94" s="39">
        <v>59202.000000000007</v>
      </c>
      <c r="F94" s="47">
        <v>13992.000000000002</v>
      </c>
      <c r="G94" s="39">
        <f t="shared" si="22"/>
        <v>73194.000000000015</v>
      </c>
      <c r="H94" s="43">
        <v>3506.8378378378379</v>
      </c>
      <c r="I94" s="45">
        <v>810.95625000000007</v>
      </c>
      <c r="J94" s="40">
        <v>0</v>
      </c>
      <c r="K94" s="49">
        <f t="shared" si="23"/>
        <v>77511.794087837858</v>
      </c>
      <c r="M94" s="39">
        <v>52272.000000000007</v>
      </c>
      <c r="N94" s="47">
        <v>13200</v>
      </c>
      <c r="O94" s="39">
        <f t="shared" si="24"/>
        <v>65472.000000000007</v>
      </c>
      <c r="P94" s="43">
        <v>2895.8036052631578</v>
      </c>
      <c r="Q94" s="45">
        <v>847.80789473684217</v>
      </c>
      <c r="R94" s="40">
        <v>0</v>
      </c>
      <c r="S94" s="49">
        <f t="shared" si="16"/>
        <v>69215.611500000014</v>
      </c>
      <c r="U94" s="39">
        <f t="shared" si="17"/>
        <v>-6930</v>
      </c>
      <c r="V94" s="47">
        <f t="shared" si="18"/>
        <v>-792.00000000000182</v>
      </c>
      <c r="W94" s="39">
        <f t="shared" si="25"/>
        <v>-7722.0000000000018</v>
      </c>
      <c r="X94" s="43">
        <f t="shared" si="19"/>
        <v>-611.03423257468012</v>
      </c>
      <c r="Y94" s="45">
        <f t="shared" si="20"/>
        <v>36.851644736842104</v>
      </c>
      <c r="Z94" s="40">
        <f t="shared" si="21"/>
        <v>0</v>
      </c>
      <c r="AA94" s="49">
        <f t="shared" si="26"/>
        <v>-8296.1825878378404</v>
      </c>
    </row>
    <row r="95" spans="1:27" x14ac:dyDescent="0.35">
      <c r="A95" s="53">
        <v>3412234</v>
      </c>
      <c r="B95" s="52" t="s">
        <v>87</v>
      </c>
      <c r="C95" s="17" t="s">
        <v>8</v>
      </c>
      <c r="E95" s="39">
        <v>184008.00000000003</v>
      </c>
      <c r="F95" s="47">
        <v>37422</v>
      </c>
      <c r="G95" s="39">
        <f t="shared" si="22"/>
        <v>221430.00000000003</v>
      </c>
      <c r="H95" s="43">
        <v>14917.767857142859</v>
      </c>
      <c r="I95" s="45">
        <v>1976.3046874999998</v>
      </c>
      <c r="J95" s="40">
        <v>0</v>
      </c>
      <c r="K95" s="49">
        <f t="shared" si="23"/>
        <v>238324.0725446429</v>
      </c>
      <c r="M95" s="39">
        <v>131841.82</v>
      </c>
      <c r="N95" s="47">
        <v>0</v>
      </c>
      <c r="O95" s="39">
        <f t="shared" si="24"/>
        <v>131841.82</v>
      </c>
      <c r="P95" s="43">
        <v>11947.658092105263</v>
      </c>
      <c r="Q95" s="45">
        <v>1608.5265789473683</v>
      </c>
      <c r="R95" s="40">
        <v>0</v>
      </c>
      <c r="S95" s="49">
        <f t="shared" si="16"/>
        <v>145398.00467105265</v>
      </c>
      <c r="U95" s="39">
        <f t="shared" si="17"/>
        <v>-52166.180000000022</v>
      </c>
      <c r="V95" s="47">
        <f t="shared" si="18"/>
        <v>-37422</v>
      </c>
      <c r="W95" s="39">
        <f t="shared" si="25"/>
        <v>-89588.180000000022</v>
      </c>
      <c r="X95" s="43">
        <f t="shared" si="19"/>
        <v>-2970.1097650375959</v>
      </c>
      <c r="Y95" s="45">
        <f t="shared" si="20"/>
        <v>-367.77810855263147</v>
      </c>
      <c r="Z95" s="40">
        <f t="shared" si="21"/>
        <v>0</v>
      </c>
      <c r="AA95" s="49">
        <f t="shared" si="26"/>
        <v>-92926.067873590262</v>
      </c>
    </row>
    <row r="96" spans="1:27" x14ac:dyDescent="0.35">
      <c r="A96" s="53">
        <v>3412004</v>
      </c>
      <c r="B96" s="52" t="s">
        <v>88</v>
      </c>
      <c r="C96" s="17" t="s">
        <v>8</v>
      </c>
      <c r="E96" s="39">
        <v>112134.00000000001</v>
      </c>
      <c r="F96" s="47">
        <v>0</v>
      </c>
      <c r="G96" s="39">
        <f t="shared" si="22"/>
        <v>112134.00000000001</v>
      </c>
      <c r="H96" s="43">
        <v>7086.0731707317073</v>
      </c>
      <c r="I96" s="45">
        <v>961.85322580645163</v>
      </c>
      <c r="J96" s="40">
        <v>0</v>
      </c>
      <c r="K96" s="49">
        <f t="shared" si="23"/>
        <v>120181.92639653817</v>
      </c>
      <c r="M96" s="39">
        <v>107382</v>
      </c>
      <c r="N96" s="47">
        <v>0</v>
      </c>
      <c r="O96" s="39">
        <f t="shared" si="24"/>
        <v>107382</v>
      </c>
      <c r="P96" s="43">
        <v>5327.5794078947365</v>
      </c>
      <c r="Q96" s="45">
        <v>1166.7434210526317</v>
      </c>
      <c r="R96" s="40">
        <v>0</v>
      </c>
      <c r="S96" s="49">
        <f t="shared" si="16"/>
        <v>113876.32282894736</v>
      </c>
      <c r="U96" s="39">
        <f t="shared" si="17"/>
        <v>-4752.0000000000146</v>
      </c>
      <c r="V96" s="47">
        <f t="shared" si="18"/>
        <v>0</v>
      </c>
      <c r="W96" s="39">
        <f t="shared" si="25"/>
        <v>-4752.0000000000146</v>
      </c>
      <c r="X96" s="43">
        <f t="shared" si="19"/>
        <v>-1758.4937628369707</v>
      </c>
      <c r="Y96" s="45">
        <f t="shared" si="20"/>
        <v>204.89019524618004</v>
      </c>
      <c r="Z96" s="40">
        <f t="shared" si="21"/>
        <v>0</v>
      </c>
      <c r="AA96" s="49">
        <f t="shared" si="26"/>
        <v>-6305.6035675908051</v>
      </c>
    </row>
    <row r="97" spans="1:27" x14ac:dyDescent="0.35">
      <c r="A97" s="53">
        <v>3412237</v>
      </c>
      <c r="B97" s="52" t="s">
        <v>89</v>
      </c>
      <c r="C97" s="17" t="s">
        <v>8</v>
      </c>
      <c r="E97" s="39">
        <v>66910.8</v>
      </c>
      <c r="F97" s="47">
        <v>26400.000000000004</v>
      </c>
      <c r="G97" s="39">
        <f t="shared" si="22"/>
        <v>93310.8</v>
      </c>
      <c r="H97" s="43">
        <v>1309.8441176470585</v>
      </c>
      <c r="I97" s="45">
        <v>318.10500000000002</v>
      </c>
      <c r="J97" s="40">
        <v>0</v>
      </c>
      <c r="K97" s="49">
        <f t="shared" si="23"/>
        <v>94938.74911764705</v>
      </c>
      <c r="M97" s="39">
        <v>60654</v>
      </c>
      <c r="N97" s="47">
        <v>30294</v>
      </c>
      <c r="O97" s="39">
        <f t="shared" si="24"/>
        <v>90948</v>
      </c>
      <c r="P97" s="43">
        <v>1075.5</v>
      </c>
      <c r="Q97" s="45">
        <v>332.36447368421057</v>
      </c>
      <c r="R97" s="40">
        <v>0</v>
      </c>
      <c r="S97" s="49">
        <f t="shared" si="16"/>
        <v>92355.864473684211</v>
      </c>
      <c r="U97" s="39">
        <f t="shared" si="17"/>
        <v>-6256.8000000000029</v>
      </c>
      <c r="V97" s="47">
        <f t="shared" si="18"/>
        <v>3893.9999999999964</v>
      </c>
      <c r="W97" s="39">
        <f t="shared" si="25"/>
        <v>-2362.8000000000065</v>
      </c>
      <c r="X97" s="43">
        <f t="shared" si="19"/>
        <v>-234.34411764705851</v>
      </c>
      <c r="Y97" s="45">
        <f t="shared" si="20"/>
        <v>14.259473684210548</v>
      </c>
      <c r="Z97" s="40">
        <f t="shared" si="21"/>
        <v>0</v>
      </c>
      <c r="AA97" s="49">
        <f t="shared" si="26"/>
        <v>-2582.8846439628546</v>
      </c>
    </row>
    <row r="98" spans="1:27" x14ac:dyDescent="0.35">
      <c r="A98" s="53">
        <v>3413582</v>
      </c>
      <c r="B98" s="52" t="s">
        <v>90</v>
      </c>
      <c r="C98" s="17" t="s">
        <v>8</v>
      </c>
      <c r="E98" s="39">
        <v>92928.000000000015</v>
      </c>
      <c r="F98" s="47">
        <v>19668</v>
      </c>
      <c r="G98" s="39">
        <f t="shared" si="22"/>
        <v>112596.00000000001</v>
      </c>
      <c r="H98" s="43">
        <v>6909.3</v>
      </c>
      <c r="I98" s="45">
        <v>2047.2000000000003</v>
      </c>
      <c r="J98" s="40">
        <v>0</v>
      </c>
      <c r="K98" s="49">
        <f t="shared" si="23"/>
        <v>121552.50000000001</v>
      </c>
      <c r="M98" s="39">
        <v>82104</v>
      </c>
      <c r="N98" s="47">
        <v>18612</v>
      </c>
      <c r="O98" s="39">
        <f t="shared" si="24"/>
        <v>100716</v>
      </c>
      <c r="P98" s="43">
        <v>5482.5959210526307</v>
      </c>
      <c r="Q98" s="45">
        <v>995.21052631578948</v>
      </c>
      <c r="R98" s="40">
        <v>0</v>
      </c>
      <c r="S98" s="49">
        <f t="shared" si="16"/>
        <v>107193.80644736842</v>
      </c>
      <c r="U98" s="39">
        <f t="shared" si="17"/>
        <v>-10824.000000000015</v>
      </c>
      <c r="V98" s="47">
        <f t="shared" si="18"/>
        <v>-1056</v>
      </c>
      <c r="W98" s="39">
        <f t="shared" si="25"/>
        <v>-11880.000000000015</v>
      </c>
      <c r="X98" s="43">
        <f t="shared" si="19"/>
        <v>-1426.7040789473695</v>
      </c>
      <c r="Y98" s="45">
        <f t="shared" si="20"/>
        <v>-1051.9894736842107</v>
      </c>
      <c r="Z98" s="40">
        <f t="shared" si="21"/>
        <v>0</v>
      </c>
      <c r="AA98" s="49">
        <f t="shared" si="26"/>
        <v>-14358.693552631594</v>
      </c>
    </row>
    <row r="99" spans="1:27" x14ac:dyDescent="0.35">
      <c r="A99" s="53">
        <v>3413588</v>
      </c>
      <c r="B99" s="52" t="s">
        <v>91</v>
      </c>
      <c r="C99" s="17" t="s">
        <v>8</v>
      </c>
      <c r="E99" s="39">
        <v>71280</v>
      </c>
      <c r="F99" s="47">
        <v>0</v>
      </c>
      <c r="G99" s="39">
        <f t="shared" si="22"/>
        <v>71280</v>
      </c>
      <c r="H99" s="43">
        <v>3915</v>
      </c>
      <c r="I99" s="45">
        <v>780</v>
      </c>
      <c r="J99" s="40">
        <v>0</v>
      </c>
      <c r="K99" s="49">
        <f t="shared" si="23"/>
        <v>75975</v>
      </c>
      <c r="M99" s="39">
        <v>62066.400000000009</v>
      </c>
      <c r="N99" s="47">
        <v>0</v>
      </c>
      <c r="O99" s="39">
        <f t="shared" si="24"/>
        <v>62066.400000000009</v>
      </c>
      <c r="P99" s="43">
        <v>1695.5905263157895</v>
      </c>
      <c r="Q99" s="45">
        <v>689.28157894736842</v>
      </c>
      <c r="R99" s="40">
        <v>0</v>
      </c>
      <c r="S99" s="49">
        <f t="shared" si="16"/>
        <v>64451.272105263168</v>
      </c>
      <c r="U99" s="39">
        <f t="shared" si="17"/>
        <v>-9213.5999999999913</v>
      </c>
      <c r="V99" s="47">
        <f t="shared" si="18"/>
        <v>0</v>
      </c>
      <c r="W99" s="39">
        <f t="shared" si="25"/>
        <v>-9213.5999999999913</v>
      </c>
      <c r="X99" s="43">
        <f t="shared" si="19"/>
        <v>-2219.4094736842108</v>
      </c>
      <c r="Y99" s="45">
        <f t="shared" si="20"/>
        <v>-90.718421052631584</v>
      </c>
      <c r="Z99" s="40">
        <f t="shared" si="21"/>
        <v>0</v>
      </c>
      <c r="AA99" s="49">
        <f t="shared" si="26"/>
        <v>-11523.727894736834</v>
      </c>
    </row>
    <row r="100" spans="1:27" x14ac:dyDescent="0.35">
      <c r="A100" s="53">
        <v>3413011</v>
      </c>
      <c r="B100" s="52" t="s">
        <v>92</v>
      </c>
      <c r="C100" s="17" t="s">
        <v>23</v>
      </c>
      <c r="E100" s="39">
        <v>87516</v>
      </c>
      <c r="F100" s="47">
        <v>2310</v>
      </c>
      <c r="G100" s="39">
        <f t="shared" si="22"/>
        <v>89826</v>
      </c>
      <c r="H100" s="43">
        <v>5535.6057692307686</v>
      </c>
      <c r="I100" s="45">
        <v>1348.0380952380951</v>
      </c>
      <c r="J100" s="40">
        <v>0</v>
      </c>
      <c r="K100" s="49">
        <f t="shared" si="23"/>
        <v>96709.643864468861</v>
      </c>
      <c r="M100" s="39">
        <v>85866</v>
      </c>
      <c r="N100" s="47">
        <v>16368</v>
      </c>
      <c r="O100" s="39">
        <f t="shared" si="24"/>
        <v>102234</v>
      </c>
      <c r="P100" s="43">
        <v>7417.8534868421048</v>
      </c>
      <c r="Q100" s="45">
        <v>2282.9210526315792</v>
      </c>
      <c r="R100" s="40">
        <v>0</v>
      </c>
      <c r="S100" s="49">
        <f t="shared" si="16"/>
        <v>111934.77453947367</v>
      </c>
      <c r="U100" s="39">
        <f t="shared" si="17"/>
        <v>-1650</v>
      </c>
      <c r="V100" s="47">
        <f t="shared" si="18"/>
        <v>14058</v>
      </c>
      <c r="W100" s="39">
        <f t="shared" si="25"/>
        <v>12408</v>
      </c>
      <c r="X100" s="43">
        <f t="shared" si="19"/>
        <v>1882.2477176113362</v>
      </c>
      <c r="Y100" s="45">
        <f t="shared" si="20"/>
        <v>934.88295739348405</v>
      </c>
      <c r="Z100" s="40">
        <f t="shared" si="21"/>
        <v>0</v>
      </c>
      <c r="AA100" s="49">
        <f t="shared" si="26"/>
        <v>15225.130675004819</v>
      </c>
    </row>
    <row r="101" spans="1:27" x14ac:dyDescent="0.35">
      <c r="A101" s="53">
        <v>3413594</v>
      </c>
      <c r="B101" s="52" t="s">
        <v>93</v>
      </c>
      <c r="C101" s="17" t="s">
        <v>8</v>
      </c>
      <c r="E101" s="39">
        <v>59862.000000000007</v>
      </c>
      <c r="F101" s="47">
        <v>30228.000000000004</v>
      </c>
      <c r="G101" s="39">
        <f t="shared" si="22"/>
        <v>90090.000000000015</v>
      </c>
      <c r="H101" s="43">
        <v>4036.5</v>
      </c>
      <c r="I101" s="45">
        <v>985.83333333333337</v>
      </c>
      <c r="J101" s="40">
        <v>0</v>
      </c>
      <c r="K101" s="49">
        <f t="shared" si="23"/>
        <v>95112.333333333343</v>
      </c>
      <c r="M101" s="39">
        <v>61446.000000000007</v>
      </c>
      <c r="N101" s="47">
        <v>22176</v>
      </c>
      <c r="O101" s="39">
        <f t="shared" si="24"/>
        <v>83622</v>
      </c>
      <c r="P101" s="43">
        <v>2560.2880263157895</v>
      </c>
      <c r="Q101" s="45">
        <v>1050.0315789473684</v>
      </c>
      <c r="R101" s="40">
        <v>0</v>
      </c>
      <c r="S101" s="49">
        <f t="shared" si="16"/>
        <v>87232.319605263154</v>
      </c>
      <c r="U101" s="39">
        <f t="shared" si="17"/>
        <v>1584</v>
      </c>
      <c r="V101" s="47">
        <f t="shared" si="18"/>
        <v>-8052.0000000000036</v>
      </c>
      <c r="W101" s="39">
        <f t="shared" si="25"/>
        <v>-6468.0000000000036</v>
      </c>
      <c r="X101" s="43">
        <f t="shared" si="19"/>
        <v>-1476.2119736842105</v>
      </c>
      <c r="Y101" s="45">
        <f t="shared" si="20"/>
        <v>64.198245614035045</v>
      </c>
      <c r="Z101" s="40">
        <f t="shared" si="21"/>
        <v>0</v>
      </c>
      <c r="AA101" s="49">
        <f t="shared" si="26"/>
        <v>-7880.0137280701792</v>
      </c>
    </row>
    <row r="102" spans="1:27" x14ac:dyDescent="0.35">
      <c r="A102" s="53">
        <v>3412037</v>
      </c>
      <c r="B102" s="52" t="s">
        <v>94</v>
      </c>
      <c r="C102" s="17" t="s">
        <v>8</v>
      </c>
      <c r="E102" s="39">
        <v>110286.00000000001</v>
      </c>
      <c r="F102" s="47">
        <v>0</v>
      </c>
      <c r="G102" s="39">
        <f t="shared" si="22"/>
        <v>110286.00000000001</v>
      </c>
      <c r="H102" s="43">
        <v>2506.5</v>
      </c>
      <c r="I102" s="45">
        <v>370.27840909090912</v>
      </c>
      <c r="J102" s="40">
        <v>0</v>
      </c>
      <c r="K102" s="49">
        <f t="shared" si="23"/>
        <v>113162.77840909093</v>
      </c>
      <c r="M102" s="39">
        <v>110418</v>
      </c>
      <c r="N102" s="47">
        <v>0</v>
      </c>
      <c r="O102" s="39">
        <f t="shared" si="24"/>
        <v>110418</v>
      </c>
      <c r="P102" s="43">
        <v>1170</v>
      </c>
      <c r="Q102" s="45">
        <v>814.59078947368425</v>
      </c>
      <c r="R102" s="40">
        <v>0</v>
      </c>
      <c r="S102" s="49">
        <f t="shared" si="16"/>
        <v>112402.59078947369</v>
      </c>
      <c r="U102" s="39">
        <f t="shared" si="17"/>
        <v>131.99999999998545</v>
      </c>
      <c r="V102" s="47">
        <f t="shared" si="18"/>
        <v>0</v>
      </c>
      <c r="W102" s="39">
        <f t="shared" si="25"/>
        <v>131.99999999998545</v>
      </c>
      <c r="X102" s="43">
        <f t="shared" si="19"/>
        <v>-1336.5</v>
      </c>
      <c r="Y102" s="45">
        <f t="shared" si="20"/>
        <v>444.31238038277513</v>
      </c>
      <c r="Z102" s="40">
        <f t="shared" si="21"/>
        <v>0</v>
      </c>
      <c r="AA102" s="49">
        <f t="shared" si="26"/>
        <v>-760.18761961723942</v>
      </c>
    </row>
    <row r="103" spans="1:27" x14ac:dyDescent="0.35">
      <c r="A103" s="53">
        <v>3412238</v>
      </c>
      <c r="B103" s="52" t="s">
        <v>95</v>
      </c>
      <c r="C103" s="17" t="s">
        <v>8</v>
      </c>
      <c r="E103" s="39">
        <v>92334.000000000015</v>
      </c>
      <c r="F103" s="47">
        <v>0</v>
      </c>
      <c r="G103" s="39">
        <f t="shared" si="22"/>
        <v>92334.000000000015</v>
      </c>
      <c r="H103" s="43">
        <v>6295.5</v>
      </c>
      <c r="I103" s="45">
        <v>199.61341463414635</v>
      </c>
      <c r="J103" s="40">
        <v>0</v>
      </c>
      <c r="K103" s="49">
        <f t="shared" si="23"/>
        <v>98829.113414634165</v>
      </c>
      <c r="M103" s="39">
        <v>87450</v>
      </c>
      <c r="N103" s="47">
        <v>0</v>
      </c>
      <c r="O103" s="39">
        <f t="shared" si="24"/>
        <v>87450</v>
      </c>
      <c r="P103" s="43">
        <v>5166.5859868421048</v>
      </c>
      <c r="Q103" s="45">
        <v>332.36447368421057</v>
      </c>
      <c r="R103" s="40">
        <v>0</v>
      </c>
      <c r="S103" s="49">
        <f t="shared" si="16"/>
        <v>92948.950460526321</v>
      </c>
      <c r="U103" s="39">
        <f t="shared" si="17"/>
        <v>-4884.0000000000146</v>
      </c>
      <c r="V103" s="47">
        <f t="shared" si="18"/>
        <v>0</v>
      </c>
      <c r="W103" s="39">
        <f t="shared" si="25"/>
        <v>-4884.0000000000146</v>
      </c>
      <c r="X103" s="43">
        <f t="shared" si="19"/>
        <v>-1128.9140131578952</v>
      </c>
      <c r="Y103" s="45">
        <f t="shared" si="20"/>
        <v>132.75105905006421</v>
      </c>
      <c r="Z103" s="40">
        <f t="shared" si="21"/>
        <v>0</v>
      </c>
      <c r="AA103" s="49">
        <f t="shared" si="26"/>
        <v>-5880.1629541078455</v>
      </c>
    </row>
    <row r="104" spans="1:27" x14ac:dyDescent="0.35">
      <c r="A104" s="53">
        <v>3413020</v>
      </c>
      <c r="B104" s="52" t="s">
        <v>96</v>
      </c>
      <c r="C104" s="17" t="s">
        <v>23</v>
      </c>
      <c r="E104" s="39">
        <v>145860</v>
      </c>
      <c r="F104" s="47">
        <v>53275.200000000004</v>
      </c>
      <c r="G104" s="39">
        <f t="shared" si="22"/>
        <v>199135.2</v>
      </c>
      <c r="H104" s="43">
        <v>11903.473972602738</v>
      </c>
      <c r="I104" s="45">
        <v>1743.2711111111112</v>
      </c>
      <c r="J104" s="40">
        <v>0</v>
      </c>
      <c r="K104" s="49">
        <f t="shared" si="23"/>
        <v>212781.94508371386</v>
      </c>
      <c r="M104" s="39">
        <v>129162</v>
      </c>
      <c r="N104" s="47">
        <v>53724</v>
      </c>
      <c r="O104" s="39">
        <f t="shared" si="24"/>
        <v>182886</v>
      </c>
      <c r="P104" s="43">
        <v>14270.5605</v>
      </c>
      <c r="Q104" s="45">
        <v>1869.1657894736845</v>
      </c>
      <c r="R104" s="40">
        <v>0</v>
      </c>
      <c r="S104" s="49">
        <f t="shared" si="16"/>
        <v>199025.72628947368</v>
      </c>
      <c r="U104" s="39">
        <f t="shared" si="17"/>
        <v>-16698</v>
      </c>
      <c r="V104" s="47">
        <f t="shared" si="18"/>
        <v>448.79999999999563</v>
      </c>
      <c r="W104" s="39">
        <f t="shared" si="25"/>
        <v>-16249.200000000004</v>
      </c>
      <c r="X104" s="43">
        <f t="shared" si="19"/>
        <v>2367.0865273972613</v>
      </c>
      <c r="Y104" s="45">
        <f t="shared" si="20"/>
        <v>125.89467836257336</v>
      </c>
      <c r="Z104" s="40">
        <f t="shared" si="21"/>
        <v>0</v>
      </c>
      <c r="AA104" s="49">
        <f t="shared" si="26"/>
        <v>-13756.218794240169</v>
      </c>
    </row>
    <row r="105" spans="1:27" x14ac:dyDescent="0.35">
      <c r="A105" s="53">
        <v>3413963</v>
      </c>
      <c r="B105" s="52" t="s">
        <v>97</v>
      </c>
      <c r="C105" s="17" t="s">
        <v>23</v>
      </c>
      <c r="E105" s="39">
        <v>85008</v>
      </c>
      <c r="F105" s="47">
        <v>16302.000000000002</v>
      </c>
      <c r="G105" s="39">
        <f t="shared" si="22"/>
        <v>101310</v>
      </c>
      <c r="H105" s="43">
        <v>4697.1000000000004</v>
      </c>
      <c r="I105" s="45">
        <v>598.65</v>
      </c>
      <c r="J105" s="40">
        <v>0</v>
      </c>
      <c r="K105" s="49">
        <f t="shared" si="23"/>
        <v>106605.75</v>
      </c>
      <c r="M105" s="39">
        <v>62700</v>
      </c>
      <c r="N105" s="47">
        <v>27192.000000000004</v>
      </c>
      <c r="O105" s="39">
        <f t="shared" si="24"/>
        <v>89892</v>
      </c>
      <c r="P105" s="43">
        <v>3368.0198684210527</v>
      </c>
      <c r="Q105" s="45">
        <v>709.8671052631579</v>
      </c>
      <c r="R105" s="40">
        <v>0</v>
      </c>
      <c r="S105" s="49">
        <f t="shared" si="16"/>
        <v>93969.886973684203</v>
      </c>
      <c r="U105" s="39">
        <f t="shared" si="17"/>
        <v>-22308</v>
      </c>
      <c r="V105" s="47">
        <f t="shared" si="18"/>
        <v>10890.000000000002</v>
      </c>
      <c r="W105" s="39">
        <f t="shared" si="25"/>
        <v>-11417.999999999998</v>
      </c>
      <c r="X105" s="43">
        <f t="shared" si="19"/>
        <v>-1329.0801315789477</v>
      </c>
      <c r="Y105" s="45">
        <f t="shared" si="20"/>
        <v>111.21710526315792</v>
      </c>
      <c r="Z105" s="40">
        <f t="shared" si="21"/>
        <v>0</v>
      </c>
      <c r="AA105" s="49">
        <f t="shared" si="26"/>
        <v>-12635.863026315788</v>
      </c>
    </row>
    <row r="106" spans="1:27" x14ac:dyDescent="0.35">
      <c r="A106" s="53">
        <v>3413015</v>
      </c>
      <c r="B106" s="52" t="s">
        <v>98</v>
      </c>
      <c r="C106" s="17" t="s">
        <v>8</v>
      </c>
      <c r="E106" s="39">
        <v>24090.000000000004</v>
      </c>
      <c r="F106" s="47">
        <v>0</v>
      </c>
      <c r="G106" s="39">
        <f t="shared" si="22"/>
        <v>24090.000000000004</v>
      </c>
      <c r="H106" s="43">
        <v>469.28571428571422</v>
      </c>
      <c r="I106" s="45">
        <v>88.96875</v>
      </c>
      <c r="J106" s="40">
        <v>0</v>
      </c>
      <c r="K106" s="49">
        <f t="shared" si="23"/>
        <v>24648.254464285717</v>
      </c>
      <c r="M106" s="39">
        <v>24222</v>
      </c>
      <c r="N106" s="47">
        <v>924.00000000000011</v>
      </c>
      <c r="O106" s="39">
        <f t="shared" si="24"/>
        <v>25146</v>
      </c>
      <c r="P106" s="43">
        <v>297</v>
      </c>
      <c r="Q106" s="45">
        <v>144.58815789473684</v>
      </c>
      <c r="R106" s="40">
        <v>0</v>
      </c>
      <c r="S106" s="49">
        <f t="shared" si="16"/>
        <v>25587.588157894737</v>
      </c>
      <c r="U106" s="39">
        <f t="shared" si="17"/>
        <v>131.99999999999636</v>
      </c>
      <c r="V106" s="47">
        <f t="shared" si="18"/>
        <v>924.00000000000011</v>
      </c>
      <c r="W106" s="39">
        <f t="shared" si="25"/>
        <v>1055.9999999999964</v>
      </c>
      <c r="X106" s="43">
        <f t="shared" si="19"/>
        <v>-172.28571428571422</v>
      </c>
      <c r="Y106" s="45">
        <f t="shared" si="20"/>
        <v>55.619407894736838</v>
      </c>
      <c r="Z106" s="40">
        <f t="shared" si="21"/>
        <v>0</v>
      </c>
      <c r="AA106" s="49">
        <f t="shared" si="26"/>
        <v>939.33369360901895</v>
      </c>
    </row>
    <row r="107" spans="1:27" x14ac:dyDescent="0.35">
      <c r="A107" s="53">
        <v>3412236</v>
      </c>
      <c r="B107" s="52" t="s">
        <v>99</v>
      </c>
      <c r="C107" s="17" t="s">
        <v>8</v>
      </c>
      <c r="E107" s="39">
        <v>89694</v>
      </c>
      <c r="F107" s="47">
        <v>0</v>
      </c>
      <c r="G107" s="39">
        <f t="shared" si="22"/>
        <v>89694</v>
      </c>
      <c r="H107" s="43">
        <v>3822.1875</v>
      </c>
      <c r="I107" s="45">
        <v>101.92500000000001</v>
      </c>
      <c r="J107" s="40">
        <v>0</v>
      </c>
      <c r="K107" s="49">
        <f t="shared" si="23"/>
        <v>93618.112500000003</v>
      </c>
      <c r="M107" s="39">
        <v>74580</v>
      </c>
      <c r="N107" s="47">
        <v>0</v>
      </c>
      <c r="O107" s="39">
        <f t="shared" si="24"/>
        <v>74580</v>
      </c>
      <c r="P107" s="43">
        <v>3238.9680789473687</v>
      </c>
      <c r="Q107" s="45">
        <v>136.78815789473686</v>
      </c>
      <c r="R107" s="40">
        <v>0</v>
      </c>
      <c r="S107" s="49">
        <f t="shared" si="16"/>
        <v>77955.756236842106</v>
      </c>
      <c r="U107" s="39">
        <f t="shared" si="17"/>
        <v>-15114</v>
      </c>
      <c r="V107" s="47">
        <f t="shared" si="18"/>
        <v>0</v>
      </c>
      <c r="W107" s="39">
        <f t="shared" si="25"/>
        <v>-15114</v>
      </c>
      <c r="X107" s="43">
        <f t="shared" si="19"/>
        <v>-583.21942105263133</v>
      </c>
      <c r="Y107" s="45">
        <f t="shared" si="20"/>
        <v>34.863157894736844</v>
      </c>
      <c r="Z107" s="40">
        <f t="shared" si="21"/>
        <v>0</v>
      </c>
      <c r="AA107" s="49">
        <f t="shared" si="26"/>
        <v>-15662.356263157895</v>
      </c>
    </row>
    <row r="108" spans="1:27" x14ac:dyDescent="0.35">
      <c r="A108" s="53">
        <v>3412128</v>
      </c>
      <c r="B108" s="52" t="s">
        <v>100</v>
      </c>
      <c r="C108" s="17" t="s">
        <v>8</v>
      </c>
      <c r="E108" s="39">
        <v>67584</v>
      </c>
      <c r="F108" s="47">
        <v>0</v>
      </c>
      <c r="G108" s="39">
        <f t="shared" si="22"/>
        <v>67584</v>
      </c>
      <c r="H108" s="43">
        <v>4608</v>
      </c>
      <c r="I108" s="45">
        <v>735.66315789473686</v>
      </c>
      <c r="J108" s="40">
        <v>0</v>
      </c>
      <c r="K108" s="49">
        <f t="shared" si="23"/>
        <v>72927.663157894742</v>
      </c>
      <c r="M108" s="39">
        <v>65736</v>
      </c>
      <c r="N108" s="47">
        <v>0</v>
      </c>
      <c r="O108" s="39">
        <f t="shared" si="24"/>
        <v>65736</v>
      </c>
      <c r="P108" s="43">
        <v>3588.3442105263152</v>
      </c>
      <c r="Q108" s="45">
        <v>918.51710526315799</v>
      </c>
      <c r="R108" s="40">
        <v>0</v>
      </c>
      <c r="S108" s="49">
        <f t="shared" si="16"/>
        <v>70242.861315789472</v>
      </c>
      <c r="U108" s="39">
        <f t="shared" si="17"/>
        <v>-1848</v>
      </c>
      <c r="V108" s="47">
        <f t="shared" si="18"/>
        <v>0</v>
      </c>
      <c r="W108" s="39">
        <f t="shared" si="25"/>
        <v>-1848</v>
      </c>
      <c r="X108" s="43">
        <f t="shared" si="19"/>
        <v>-1019.6557894736848</v>
      </c>
      <c r="Y108" s="45">
        <f t="shared" si="20"/>
        <v>182.85394736842113</v>
      </c>
      <c r="Z108" s="40">
        <f t="shared" si="21"/>
        <v>0</v>
      </c>
      <c r="AA108" s="49">
        <f t="shared" si="26"/>
        <v>-2684.8018421052639</v>
      </c>
    </row>
    <row r="109" spans="1:27" x14ac:dyDescent="0.35">
      <c r="A109" s="53">
        <v>3412166</v>
      </c>
      <c r="B109" s="52" t="s">
        <v>101</v>
      </c>
      <c r="C109" s="17" t="s">
        <v>8</v>
      </c>
      <c r="E109" s="39">
        <v>70554</v>
      </c>
      <c r="F109" s="47">
        <v>1716.0000000000002</v>
      </c>
      <c r="G109" s="39">
        <f t="shared" si="22"/>
        <v>72270</v>
      </c>
      <c r="H109" s="43">
        <v>4637.6470588235288</v>
      </c>
      <c r="I109" s="45">
        <v>1552.909090909091</v>
      </c>
      <c r="J109" s="40">
        <v>0</v>
      </c>
      <c r="K109" s="49">
        <f t="shared" si="23"/>
        <v>78460.556149732613</v>
      </c>
      <c r="M109" s="39">
        <v>76230</v>
      </c>
      <c r="N109" s="47">
        <v>3630</v>
      </c>
      <c r="O109" s="39">
        <f t="shared" si="24"/>
        <v>79860</v>
      </c>
      <c r="P109" s="43">
        <v>3795.2259868421052</v>
      </c>
      <c r="Q109" s="45">
        <v>1660.1605263157899</v>
      </c>
      <c r="R109" s="40">
        <v>0</v>
      </c>
      <c r="S109" s="49">
        <f t="shared" si="16"/>
        <v>85315.386513157893</v>
      </c>
      <c r="U109" s="39">
        <f t="shared" si="17"/>
        <v>5676</v>
      </c>
      <c r="V109" s="47">
        <f t="shared" si="18"/>
        <v>1913.9999999999998</v>
      </c>
      <c r="W109" s="39">
        <f t="shared" si="25"/>
        <v>7590</v>
      </c>
      <c r="X109" s="43">
        <f t="shared" si="19"/>
        <v>-842.42107198142367</v>
      </c>
      <c r="Y109" s="45">
        <f t="shared" si="20"/>
        <v>107.25143540669887</v>
      </c>
      <c r="Z109" s="40">
        <f t="shared" si="21"/>
        <v>0</v>
      </c>
      <c r="AA109" s="49">
        <f t="shared" si="26"/>
        <v>6854.8303634252752</v>
      </c>
    </row>
    <row r="110" spans="1:27" ht="15" thickBot="1" x14ac:dyDescent="0.4">
      <c r="A110" s="54">
        <v>3412009</v>
      </c>
      <c r="B110" s="55" t="s">
        <v>102</v>
      </c>
      <c r="C110" s="18" t="s">
        <v>8</v>
      </c>
      <c r="E110" s="41">
        <v>100716.00000000001</v>
      </c>
      <c r="F110" s="48">
        <v>19074</v>
      </c>
      <c r="G110" s="41">
        <f t="shared" si="22"/>
        <v>119790.00000000001</v>
      </c>
      <c r="H110" s="44">
        <v>777.85714285714278</v>
      </c>
      <c r="I110" s="46">
        <v>172.64634146341464</v>
      </c>
      <c r="J110" s="42">
        <v>0</v>
      </c>
      <c r="K110" s="50">
        <f t="shared" si="23"/>
        <v>120740.50348432058</v>
      </c>
      <c r="M110" s="41">
        <v>97482</v>
      </c>
      <c r="N110" s="48">
        <v>19140.000000000004</v>
      </c>
      <c r="O110" s="41">
        <f t="shared" si="24"/>
        <v>116622</v>
      </c>
      <c r="P110" s="44">
        <v>301.5</v>
      </c>
      <c r="Q110" s="46">
        <v>170.22631578947369</v>
      </c>
      <c r="R110" s="42">
        <v>0</v>
      </c>
      <c r="S110" s="50">
        <f>SUM(O110:R110)</f>
        <v>117093.72631578948</v>
      </c>
      <c r="U110" s="41">
        <f t="shared" si="17"/>
        <v>-3234.0000000000146</v>
      </c>
      <c r="V110" s="48">
        <f t="shared" si="18"/>
        <v>66.000000000003638</v>
      </c>
      <c r="W110" s="41">
        <f t="shared" si="25"/>
        <v>-3168.0000000000109</v>
      </c>
      <c r="X110" s="44">
        <f t="shared" si="19"/>
        <v>-476.35714285714278</v>
      </c>
      <c r="Y110" s="46">
        <f t="shared" si="20"/>
        <v>-2.4200256739409554</v>
      </c>
      <c r="Z110" s="42">
        <f t="shared" si="21"/>
        <v>0</v>
      </c>
      <c r="AA110" s="50">
        <f t="shared" si="26"/>
        <v>-3646.7771685310945</v>
      </c>
    </row>
    <row r="111" spans="1:27" ht="15" thickBot="1" x14ac:dyDescent="0.4">
      <c r="C111"/>
    </row>
    <row r="112" spans="1:27" ht="15" thickBot="1" x14ac:dyDescent="0.4">
      <c r="A112" s="7" t="s">
        <v>103</v>
      </c>
      <c r="B112" s="8"/>
      <c r="C112" s="9"/>
      <c r="E112" s="10">
        <f t="shared" ref="E112:K112" si="36">SUM(E15:E110)</f>
        <v>8785695.6000000015</v>
      </c>
      <c r="F112" s="11">
        <f t="shared" si="36"/>
        <v>1656174.3</v>
      </c>
      <c r="G112" s="10">
        <f t="shared" si="36"/>
        <v>10441869.9</v>
      </c>
      <c r="H112" s="12">
        <f t="shared" si="36"/>
        <v>453259.5508523694</v>
      </c>
      <c r="I112" s="12">
        <f t="shared" si="36"/>
        <v>69609.504829926344</v>
      </c>
      <c r="J112" s="11">
        <f t="shared" si="36"/>
        <v>1537290</v>
      </c>
      <c r="K112" s="13">
        <f t="shared" si="36"/>
        <v>12502028.955682298</v>
      </c>
      <c r="M112" s="10">
        <f t="shared" ref="M112:S112" si="37">SUM(M15:M110)</f>
        <v>8444621.0199999996</v>
      </c>
      <c r="N112" s="11">
        <f t="shared" si="37"/>
        <v>1711002.7000000002</v>
      </c>
      <c r="O112" s="10">
        <f t="shared" si="37"/>
        <v>10155623.720000001</v>
      </c>
      <c r="P112" s="12">
        <f t="shared" si="37"/>
        <v>448348.63853092119</v>
      </c>
      <c r="Q112" s="12">
        <f t="shared" si="37"/>
        <v>72665.821842105302</v>
      </c>
      <c r="R112" s="11">
        <f t="shared" si="37"/>
        <v>1537290</v>
      </c>
      <c r="S112" s="13">
        <f t="shared" si="37"/>
        <v>12200389.882272366</v>
      </c>
      <c r="U112" s="10">
        <f t="shared" ref="U112:AA112" si="38">SUM(U15:U110)</f>
        <v>-341074.58000000042</v>
      </c>
      <c r="V112" s="11">
        <f t="shared" si="38"/>
        <v>54828.399999999951</v>
      </c>
      <c r="W112" s="10">
        <f t="shared" si="38"/>
        <v>-286246.18000000063</v>
      </c>
      <c r="X112" s="12">
        <f t="shared" si="38"/>
        <v>-4910.9123214484016</v>
      </c>
      <c r="Y112" s="12">
        <f t="shared" si="38"/>
        <v>3056.3170121789194</v>
      </c>
      <c r="Z112" s="11">
        <f t="shared" si="38"/>
        <v>0</v>
      </c>
      <c r="AA112" s="13">
        <f t="shared" si="38"/>
        <v>-288100.77530927036</v>
      </c>
    </row>
    <row r="113" spans="3:20" x14ac:dyDescent="0.35">
      <c r="C113"/>
    </row>
    <row r="114" spans="3:20" x14ac:dyDescent="0.35"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3:20" x14ac:dyDescent="0.35"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3:20" x14ac:dyDescent="0.35"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3:20" x14ac:dyDescent="0.35"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3:20" x14ac:dyDescent="0.35">
      <c r="D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</sheetData>
  <mergeCells count="6">
    <mergeCell ref="E11:K11"/>
    <mergeCell ref="M11:S11"/>
    <mergeCell ref="U11:AA11"/>
    <mergeCell ref="A11:A13"/>
    <mergeCell ref="B11:B13"/>
    <mergeCell ref="C11:C13"/>
  </mergeCells>
  <pageMargins left="0.7" right="0.7" top="0.75" bottom="0.75" header="0.3" footer="0.3"/>
  <pageSetup paperSize="9" orientation="portrait" r:id="rId1"/>
  <ignoredErrors>
    <ignoredError sqref="G82:G110 G15:G80" formulaRange="1"/>
    <ignoredError sqref="W82:W110 W16:W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7"/>
  <sheetViews>
    <sheetView showGridLines="0" workbookViewId="0">
      <selection activeCell="B1" sqref="B1"/>
    </sheetView>
  </sheetViews>
  <sheetFormatPr defaultRowHeight="14.5" x14ac:dyDescent="0.35"/>
  <cols>
    <col min="1" max="1" width="12.6328125" style="4" customWidth="1"/>
    <col min="2" max="2" width="47.90625" bestFit="1" customWidth="1"/>
    <col min="3" max="3" width="1.36328125" customWidth="1"/>
    <col min="4" max="4" width="8.54296875" style="20" hidden="1" customWidth="1"/>
    <col min="5" max="5" width="9.08984375" style="20" hidden="1" customWidth="1"/>
    <col min="6" max="6" width="8.54296875" style="20" hidden="1" customWidth="1"/>
    <col min="7" max="7" width="7.90625" style="20" hidden="1" customWidth="1"/>
    <col min="8" max="8" width="1.453125" hidden="1" customWidth="1"/>
    <col min="9" max="9" width="9.08984375" hidden="1" customWidth="1"/>
    <col min="10" max="12" width="8.90625" hidden="1" customWidth="1"/>
    <col min="13" max="13" width="1.36328125" hidden="1" customWidth="1"/>
    <col min="14" max="14" width="9.08984375" hidden="1" customWidth="1"/>
    <col min="15" max="17" width="8.90625" hidden="1" customWidth="1"/>
    <col min="18" max="18" width="3.08984375" hidden="1" customWidth="1"/>
    <col min="19" max="19" width="8.54296875" style="20" hidden="1" customWidth="1"/>
    <col min="20" max="20" width="9.08984375" style="20" hidden="1" customWidth="1"/>
    <col min="21" max="21" width="8.54296875" style="20" hidden="1" customWidth="1"/>
    <col min="22" max="22" width="7.90625" style="20" hidden="1" customWidth="1"/>
    <col min="23" max="23" width="1.453125" hidden="1" customWidth="1"/>
    <col min="24" max="24" width="9.08984375" hidden="1" customWidth="1"/>
    <col min="25" max="27" width="8.90625" hidden="1" customWidth="1"/>
    <col min="28" max="28" width="1.36328125" hidden="1" customWidth="1"/>
    <col min="29" max="29" width="11.36328125" hidden="1" customWidth="1"/>
    <col min="30" max="30" width="9.36328125" hidden="1" customWidth="1"/>
    <col min="31" max="31" width="11.36328125" hidden="1" customWidth="1"/>
    <col min="32" max="32" width="8.90625" hidden="1" customWidth="1"/>
    <col min="33" max="33" width="3.08984375" hidden="1" customWidth="1"/>
    <col min="34" max="34" width="8.54296875" style="20" customWidth="1"/>
    <col min="35" max="35" width="9.08984375" style="20" bestFit="1" customWidth="1"/>
    <col min="36" max="36" width="8.54296875" style="20" customWidth="1"/>
    <col min="37" max="37" width="7.90625" style="20" customWidth="1"/>
    <col min="38" max="38" width="1.453125" customWidth="1"/>
    <col min="39" max="39" width="9.08984375" customWidth="1"/>
    <col min="43" max="43" width="1.36328125" customWidth="1"/>
    <col min="44" max="44" width="9.08984375" customWidth="1"/>
  </cols>
  <sheetData>
    <row r="1" spans="1:49" x14ac:dyDescent="0.35">
      <c r="A1" s="19" t="s">
        <v>108</v>
      </c>
    </row>
    <row r="2" spans="1:49" x14ac:dyDescent="0.35">
      <c r="A2" s="21"/>
    </row>
    <row r="3" spans="1:49" x14ac:dyDescent="0.35">
      <c r="A3" s="2" t="s">
        <v>109</v>
      </c>
    </row>
    <row r="4" spans="1:49" x14ac:dyDescent="0.35">
      <c r="A4" s="2" t="s">
        <v>124</v>
      </c>
    </row>
    <row r="5" spans="1:49" x14ac:dyDescent="0.35">
      <c r="A5"/>
    </row>
    <row r="6" spans="1:49" x14ac:dyDescent="0.35">
      <c r="A6" s="2"/>
    </row>
    <row r="7" spans="1:49" x14ac:dyDescent="0.35">
      <c r="A7" s="2"/>
    </row>
    <row r="8" spans="1:49" x14ac:dyDescent="0.35">
      <c r="B8" s="22"/>
      <c r="D8" s="22"/>
      <c r="E8" s="22"/>
      <c r="F8" s="22"/>
      <c r="G8" s="22"/>
      <c r="S8" s="22"/>
      <c r="T8" s="22"/>
      <c r="U8" s="22"/>
      <c r="V8" s="22"/>
    </row>
    <row r="9" spans="1:49" ht="15" customHeight="1" x14ac:dyDescent="0.35">
      <c r="B9" s="22"/>
      <c r="D9" s="89" t="s">
        <v>110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S9" s="89" t="s">
        <v>125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  <c r="AH9" s="89" t="s">
        <v>119</v>
      </c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1"/>
    </row>
    <row r="10" spans="1:49" ht="21" customHeight="1" x14ac:dyDescent="0.35">
      <c r="A10" s="69" t="s">
        <v>111</v>
      </c>
      <c r="B10" s="70" t="s">
        <v>3</v>
      </c>
      <c r="D10" s="23" t="s">
        <v>112</v>
      </c>
      <c r="E10" s="23" t="s">
        <v>105</v>
      </c>
      <c r="F10" s="23" t="s">
        <v>112</v>
      </c>
      <c r="G10" s="23" t="s">
        <v>105</v>
      </c>
      <c r="I10" s="23" t="s">
        <v>112</v>
      </c>
      <c r="J10" s="23" t="s">
        <v>105</v>
      </c>
      <c r="K10" s="23" t="s">
        <v>112</v>
      </c>
      <c r="L10" s="23" t="s">
        <v>105</v>
      </c>
      <c r="N10" s="23" t="s">
        <v>112</v>
      </c>
      <c r="O10" s="23" t="s">
        <v>105</v>
      </c>
      <c r="P10" s="23" t="s">
        <v>112</v>
      </c>
      <c r="Q10" s="23" t="s">
        <v>105</v>
      </c>
      <c r="S10" s="23" t="s">
        <v>112</v>
      </c>
      <c r="T10" s="23" t="s">
        <v>105</v>
      </c>
      <c r="U10" s="23" t="s">
        <v>112</v>
      </c>
      <c r="V10" s="23" t="s">
        <v>105</v>
      </c>
      <c r="X10" s="23" t="s">
        <v>112</v>
      </c>
      <c r="Y10" s="23" t="s">
        <v>105</v>
      </c>
      <c r="Z10" s="23" t="s">
        <v>112</v>
      </c>
      <c r="AA10" s="23" t="s">
        <v>105</v>
      </c>
      <c r="AC10" s="23" t="s">
        <v>112</v>
      </c>
      <c r="AD10" s="23" t="s">
        <v>105</v>
      </c>
      <c r="AE10" s="23" t="s">
        <v>112</v>
      </c>
      <c r="AF10" s="23" t="s">
        <v>105</v>
      </c>
      <c r="AH10" s="89" t="s">
        <v>110</v>
      </c>
      <c r="AI10" s="90"/>
      <c r="AJ10" s="90"/>
      <c r="AK10" s="91"/>
      <c r="AM10" s="89" t="s">
        <v>125</v>
      </c>
      <c r="AN10" s="90"/>
      <c r="AO10" s="90"/>
      <c r="AP10" s="91"/>
      <c r="AR10" s="89" t="s">
        <v>107</v>
      </c>
      <c r="AS10" s="90"/>
      <c r="AT10" s="90"/>
      <c r="AU10" s="91"/>
    </row>
    <row r="11" spans="1:49" ht="19.5" customHeight="1" x14ac:dyDescent="0.35">
      <c r="A11" s="71"/>
      <c r="B11" s="72"/>
      <c r="D11" s="96" t="s">
        <v>113</v>
      </c>
      <c r="E11" s="97"/>
      <c r="F11" s="96" t="s">
        <v>113</v>
      </c>
      <c r="G11" s="97"/>
      <c r="I11" s="96" t="s">
        <v>114</v>
      </c>
      <c r="J11" s="97"/>
      <c r="K11" s="96" t="s">
        <v>114</v>
      </c>
      <c r="L11" s="97"/>
      <c r="N11" s="96" t="s">
        <v>115</v>
      </c>
      <c r="O11" s="97"/>
      <c r="P11" s="96" t="s">
        <v>115</v>
      </c>
      <c r="Q11" s="97"/>
      <c r="S11" s="96" t="s">
        <v>113</v>
      </c>
      <c r="T11" s="97"/>
      <c r="U11" s="96" t="s">
        <v>113</v>
      </c>
      <c r="V11" s="97"/>
      <c r="X11" s="96" t="s">
        <v>114</v>
      </c>
      <c r="Y11" s="97"/>
      <c r="Z11" s="96" t="s">
        <v>114</v>
      </c>
      <c r="AA11" s="97"/>
      <c r="AC11" s="96" t="s">
        <v>115</v>
      </c>
      <c r="AD11" s="97"/>
      <c r="AE11" s="96" t="s">
        <v>115</v>
      </c>
      <c r="AF11" s="97"/>
      <c r="AH11" s="75" t="s">
        <v>112</v>
      </c>
      <c r="AI11" s="75" t="s">
        <v>105</v>
      </c>
      <c r="AJ11" s="75" t="s">
        <v>112</v>
      </c>
      <c r="AK11" s="75" t="s">
        <v>105</v>
      </c>
      <c r="AM11" s="75" t="s">
        <v>112</v>
      </c>
      <c r="AN11" s="75" t="s">
        <v>105</v>
      </c>
      <c r="AO11" s="75" t="s">
        <v>112</v>
      </c>
      <c r="AP11" s="75" t="s">
        <v>105</v>
      </c>
      <c r="AR11" s="75" t="s">
        <v>112</v>
      </c>
      <c r="AS11" s="75" t="s">
        <v>105</v>
      </c>
      <c r="AT11" s="75" t="s">
        <v>112</v>
      </c>
      <c r="AU11" s="75" t="s">
        <v>105</v>
      </c>
    </row>
    <row r="12" spans="1:49" ht="17.25" customHeight="1" x14ac:dyDescent="0.35">
      <c r="A12" s="71"/>
      <c r="B12" s="72"/>
      <c r="D12" s="94" t="s">
        <v>116</v>
      </c>
      <c r="E12" s="95"/>
      <c r="F12" s="94" t="s">
        <v>117</v>
      </c>
      <c r="G12" s="95"/>
      <c r="I12" s="94" t="s">
        <v>116</v>
      </c>
      <c r="J12" s="95"/>
      <c r="K12" s="94" t="s">
        <v>117</v>
      </c>
      <c r="L12" s="95"/>
      <c r="N12" s="94" t="s">
        <v>116</v>
      </c>
      <c r="O12" s="95"/>
      <c r="P12" s="94" t="s">
        <v>117</v>
      </c>
      <c r="Q12" s="95"/>
      <c r="S12" s="94" t="s">
        <v>116</v>
      </c>
      <c r="T12" s="95"/>
      <c r="U12" s="94" t="s">
        <v>117</v>
      </c>
      <c r="V12" s="95"/>
      <c r="X12" s="94" t="s">
        <v>116</v>
      </c>
      <c r="Y12" s="95"/>
      <c r="Z12" s="94" t="s">
        <v>117</v>
      </c>
      <c r="AA12" s="95"/>
      <c r="AC12" s="94" t="s">
        <v>116</v>
      </c>
      <c r="AD12" s="95"/>
      <c r="AE12" s="94" t="s">
        <v>117</v>
      </c>
      <c r="AF12" s="95"/>
      <c r="AH12" s="92" t="s">
        <v>116</v>
      </c>
      <c r="AI12" s="93"/>
      <c r="AJ12" s="92" t="s">
        <v>117</v>
      </c>
      <c r="AK12" s="93"/>
      <c r="AM12" s="92" t="s">
        <v>116</v>
      </c>
      <c r="AN12" s="93"/>
      <c r="AO12" s="92" t="s">
        <v>117</v>
      </c>
      <c r="AP12" s="93"/>
      <c r="AR12" s="92" t="s">
        <v>116</v>
      </c>
      <c r="AS12" s="93"/>
      <c r="AT12" s="92" t="s">
        <v>117</v>
      </c>
      <c r="AU12" s="93"/>
    </row>
    <row r="13" spans="1:49" ht="11.25" customHeight="1" x14ac:dyDescent="0.35">
      <c r="A13" s="73"/>
      <c r="B13" s="74"/>
      <c r="D13" s="24"/>
      <c r="E13" s="25"/>
      <c r="F13" s="24"/>
      <c r="G13" s="25"/>
      <c r="I13" s="24"/>
      <c r="J13" s="25"/>
      <c r="K13" s="24"/>
      <c r="L13" s="25"/>
      <c r="N13" s="24"/>
      <c r="O13" s="25"/>
      <c r="P13" s="24"/>
      <c r="Q13" s="25"/>
      <c r="S13" s="24"/>
      <c r="T13" s="25"/>
      <c r="U13" s="24"/>
      <c r="V13" s="25"/>
      <c r="X13" s="24"/>
      <c r="Y13" s="25"/>
      <c r="Z13" s="24"/>
      <c r="AA13" s="25"/>
      <c r="AC13" s="24"/>
      <c r="AD13" s="25"/>
      <c r="AE13" s="24"/>
      <c r="AF13" s="25"/>
      <c r="AH13" s="76"/>
      <c r="AI13" s="77"/>
      <c r="AJ13" s="76"/>
      <c r="AK13" s="77"/>
      <c r="AM13" s="76"/>
      <c r="AN13" s="77"/>
      <c r="AO13" s="76"/>
      <c r="AP13" s="77"/>
      <c r="AR13" s="76"/>
      <c r="AS13" s="77"/>
      <c r="AT13" s="76"/>
      <c r="AU13" s="77"/>
    </row>
    <row r="14" spans="1:49" x14ac:dyDescent="0.35">
      <c r="A14" s="26">
        <v>3411006</v>
      </c>
      <c r="B14" s="27" t="str">
        <f>VLOOKUP(A14,Summary!A:B,2,FALSE)</f>
        <v>Abercromby Nursery School</v>
      </c>
      <c r="D14" s="28">
        <v>60</v>
      </c>
      <c r="E14" s="28">
        <v>9900</v>
      </c>
      <c r="F14" s="28">
        <v>12</v>
      </c>
      <c r="G14" s="28">
        <v>1980</v>
      </c>
      <c r="I14" s="28">
        <v>66</v>
      </c>
      <c r="J14" s="28">
        <v>12870</v>
      </c>
      <c r="K14" s="28">
        <v>13</v>
      </c>
      <c r="L14" s="28">
        <v>2535</v>
      </c>
      <c r="N14" s="28">
        <v>46</v>
      </c>
      <c r="O14" s="28">
        <v>9660</v>
      </c>
      <c r="P14" s="28">
        <v>9</v>
      </c>
      <c r="Q14" s="28">
        <v>1890</v>
      </c>
      <c r="S14" s="28">
        <v>60</v>
      </c>
      <c r="T14" s="28">
        <v>9900</v>
      </c>
      <c r="U14" s="28">
        <v>12</v>
      </c>
      <c r="V14" s="28">
        <v>1980</v>
      </c>
      <c r="X14" s="28">
        <v>67</v>
      </c>
      <c r="Y14" s="28">
        <v>12975</v>
      </c>
      <c r="Z14" s="28">
        <v>14</v>
      </c>
      <c r="AA14" s="28">
        <v>2730</v>
      </c>
      <c r="AC14" s="28">
        <v>47</v>
      </c>
      <c r="AD14" s="28">
        <v>9810</v>
      </c>
      <c r="AE14" s="28">
        <v>9</v>
      </c>
      <c r="AF14" s="28">
        <v>1890</v>
      </c>
      <c r="AH14" s="28">
        <f t="shared" ref="AH14:AH45" si="0">D14+I14+N14</f>
        <v>172</v>
      </c>
      <c r="AI14" s="28">
        <f t="shared" ref="AI14:AI45" si="1">E14+J14+O14</f>
        <v>32430</v>
      </c>
      <c r="AJ14" s="28">
        <f t="shared" ref="AJ14:AJ45" si="2">F14+K14+P14</f>
        <v>34</v>
      </c>
      <c r="AK14" s="28">
        <f t="shared" ref="AK14:AK45" si="3">G14+L14+Q14</f>
        <v>6405</v>
      </c>
      <c r="AM14" s="28">
        <f>S14+X14+AC14</f>
        <v>174</v>
      </c>
      <c r="AN14" s="28">
        <f t="shared" ref="AN14:AN45" si="4">T14+Y14+AD14</f>
        <v>32685</v>
      </c>
      <c r="AO14" s="28">
        <f t="shared" ref="AO14:AO45" si="5">U14+Z14+AE14</f>
        <v>35</v>
      </c>
      <c r="AP14" s="28">
        <f t="shared" ref="AP14:AP45" si="6">V14+AA14+AF14</f>
        <v>6600</v>
      </c>
      <c r="AR14" s="28">
        <f>AM14-AH14</f>
        <v>2</v>
      </c>
      <c r="AS14" s="28">
        <f t="shared" ref="AS14:AU14" si="7">AN14-AI14</f>
        <v>255</v>
      </c>
      <c r="AT14" s="28">
        <f t="shared" si="7"/>
        <v>1</v>
      </c>
      <c r="AU14" s="28">
        <f t="shared" si="7"/>
        <v>195</v>
      </c>
      <c r="AW14" s="33"/>
    </row>
    <row r="15" spans="1:49" x14ac:dyDescent="0.35">
      <c r="A15" s="26">
        <v>3412006</v>
      </c>
      <c r="B15" s="27" t="str">
        <f>VLOOKUP(A15,Summary!A:B,2,FALSE)</f>
        <v>All Saints Catholic Primary School</v>
      </c>
      <c r="D15" s="28">
        <v>78</v>
      </c>
      <c r="E15" s="28">
        <v>12870</v>
      </c>
      <c r="F15" s="28">
        <v>22</v>
      </c>
      <c r="G15" s="28">
        <v>3630</v>
      </c>
      <c r="I15" s="28">
        <v>36</v>
      </c>
      <c r="J15" s="28">
        <v>7020</v>
      </c>
      <c r="K15" s="28">
        <v>0</v>
      </c>
      <c r="L15" s="28">
        <v>0</v>
      </c>
      <c r="N15" s="28">
        <v>59</v>
      </c>
      <c r="O15" s="28">
        <v>12390</v>
      </c>
      <c r="P15" s="28">
        <v>0</v>
      </c>
      <c r="Q15" s="28">
        <v>0</v>
      </c>
      <c r="S15" s="28">
        <v>78</v>
      </c>
      <c r="T15" s="28">
        <v>12870</v>
      </c>
      <c r="U15" s="28">
        <v>22</v>
      </c>
      <c r="V15" s="28">
        <v>3630</v>
      </c>
      <c r="X15" s="28">
        <v>90</v>
      </c>
      <c r="Y15" s="28">
        <v>17400</v>
      </c>
      <c r="Z15" s="28">
        <v>26</v>
      </c>
      <c r="AA15" s="28">
        <v>5070</v>
      </c>
      <c r="AC15" s="28">
        <v>57</v>
      </c>
      <c r="AD15" s="28">
        <v>11970</v>
      </c>
      <c r="AE15" s="28">
        <v>22</v>
      </c>
      <c r="AF15" s="28">
        <v>4620</v>
      </c>
      <c r="AH15" s="28">
        <f t="shared" si="0"/>
        <v>173</v>
      </c>
      <c r="AI15" s="28">
        <f t="shared" si="1"/>
        <v>32280</v>
      </c>
      <c r="AJ15" s="28">
        <f t="shared" si="2"/>
        <v>22</v>
      </c>
      <c r="AK15" s="28">
        <f t="shared" si="3"/>
        <v>3630</v>
      </c>
      <c r="AM15" s="28">
        <f t="shared" ref="AM15:AM45" si="8">S15+X15+AC15</f>
        <v>225</v>
      </c>
      <c r="AN15" s="28">
        <f t="shared" si="4"/>
        <v>42240</v>
      </c>
      <c r="AO15" s="28">
        <f t="shared" si="5"/>
        <v>70</v>
      </c>
      <c r="AP15" s="28">
        <f t="shared" si="6"/>
        <v>13320</v>
      </c>
      <c r="AR15" s="28">
        <f t="shared" ref="AR15:AR78" si="9">AM15-AH15</f>
        <v>52</v>
      </c>
      <c r="AS15" s="28">
        <f t="shared" ref="AS15:AS78" si="10">AN15-AI15</f>
        <v>9960</v>
      </c>
      <c r="AT15" s="28">
        <f t="shared" ref="AT15:AT78" si="11">AO15-AJ15</f>
        <v>48</v>
      </c>
      <c r="AU15" s="28">
        <f t="shared" ref="AU15:AU78" si="12">AP15-AK15</f>
        <v>9690</v>
      </c>
    </row>
    <row r="16" spans="1:49" x14ac:dyDescent="0.35">
      <c r="A16" s="26">
        <v>3412018</v>
      </c>
      <c r="B16" s="27" t="str">
        <f>VLOOKUP(A16,Summary!A:B,2,FALSE)</f>
        <v>Anfield Road Primary School</v>
      </c>
      <c r="D16" s="28">
        <v>70</v>
      </c>
      <c r="E16" s="28">
        <v>11550</v>
      </c>
      <c r="F16" s="28">
        <v>10</v>
      </c>
      <c r="G16" s="28">
        <v>1650</v>
      </c>
      <c r="I16" s="28">
        <v>71</v>
      </c>
      <c r="J16" s="28">
        <v>13845</v>
      </c>
      <c r="K16" s="28">
        <v>9</v>
      </c>
      <c r="L16" s="28">
        <v>1755</v>
      </c>
      <c r="N16" s="28">
        <v>62</v>
      </c>
      <c r="O16" s="28">
        <v>13020</v>
      </c>
      <c r="P16" s="28">
        <v>6</v>
      </c>
      <c r="Q16" s="28">
        <v>1260</v>
      </c>
      <c r="S16" s="28">
        <v>70</v>
      </c>
      <c r="T16" s="28">
        <v>11550</v>
      </c>
      <c r="U16" s="28">
        <v>10</v>
      </c>
      <c r="V16" s="28">
        <v>1650</v>
      </c>
      <c r="X16" s="28">
        <v>90</v>
      </c>
      <c r="Y16" s="28">
        <v>17550</v>
      </c>
      <c r="Z16" s="28">
        <v>0</v>
      </c>
      <c r="AA16" s="28">
        <v>0</v>
      </c>
      <c r="AC16" s="28">
        <v>49</v>
      </c>
      <c r="AD16" s="28">
        <v>9960</v>
      </c>
      <c r="AE16" s="28">
        <v>11</v>
      </c>
      <c r="AF16" s="28">
        <v>2310</v>
      </c>
      <c r="AH16" s="28">
        <f t="shared" si="0"/>
        <v>203</v>
      </c>
      <c r="AI16" s="28">
        <f t="shared" si="1"/>
        <v>38415</v>
      </c>
      <c r="AJ16" s="28">
        <f t="shared" si="2"/>
        <v>25</v>
      </c>
      <c r="AK16" s="28">
        <f t="shared" si="3"/>
        <v>4665</v>
      </c>
      <c r="AM16" s="28">
        <f t="shared" si="8"/>
        <v>209</v>
      </c>
      <c r="AN16" s="28">
        <f t="shared" si="4"/>
        <v>39060</v>
      </c>
      <c r="AO16" s="28">
        <f t="shared" si="5"/>
        <v>21</v>
      </c>
      <c r="AP16" s="28">
        <f t="shared" si="6"/>
        <v>3960</v>
      </c>
      <c r="AR16" s="28">
        <f t="shared" si="9"/>
        <v>6</v>
      </c>
      <c r="AS16" s="28">
        <f t="shared" si="10"/>
        <v>645</v>
      </c>
      <c r="AT16" s="28">
        <f t="shared" si="11"/>
        <v>-4</v>
      </c>
      <c r="AU16" s="28">
        <f t="shared" si="12"/>
        <v>-705</v>
      </c>
    </row>
    <row r="17" spans="1:47" x14ac:dyDescent="0.35">
      <c r="A17" s="26">
        <v>3413965</v>
      </c>
      <c r="B17" s="27" t="str">
        <f>VLOOKUP(A17,Summary!A:B,2,FALSE)</f>
        <v>Arnot St Mary Controlled CE Primary School</v>
      </c>
      <c r="D17" s="28">
        <v>38</v>
      </c>
      <c r="E17" s="28">
        <v>6270</v>
      </c>
      <c r="F17" s="28">
        <v>1</v>
      </c>
      <c r="G17" s="28">
        <v>165</v>
      </c>
      <c r="I17" s="28">
        <v>49</v>
      </c>
      <c r="J17" s="28">
        <v>9555</v>
      </c>
      <c r="K17" s="28">
        <v>7</v>
      </c>
      <c r="L17" s="28">
        <v>1365</v>
      </c>
      <c r="N17" s="28">
        <v>25</v>
      </c>
      <c r="O17" s="28">
        <v>5250</v>
      </c>
      <c r="P17" s="28">
        <v>1</v>
      </c>
      <c r="Q17" s="28">
        <v>210</v>
      </c>
      <c r="S17" s="28">
        <v>38</v>
      </c>
      <c r="T17" s="28">
        <v>6270</v>
      </c>
      <c r="U17" s="28">
        <v>1</v>
      </c>
      <c r="V17" s="28">
        <v>165</v>
      </c>
      <c r="X17" s="28">
        <v>55</v>
      </c>
      <c r="Y17" s="28">
        <v>10410</v>
      </c>
      <c r="Z17" s="28">
        <v>6</v>
      </c>
      <c r="AA17" s="28">
        <v>1170</v>
      </c>
      <c r="AC17" s="28">
        <v>30</v>
      </c>
      <c r="AD17" s="28">
        <v>5930</v>
      </c>
      <c r="AE17" s="28">
        <v>5</v>
      </c>
      <c r="AF17" s="28">
        <v>1050</v>
      </c>
      <c r="AH17" s="28">
        <f t="shared" si="0"/>
        <v>112</v>
      </c>
      <c r="AI17" s="28">
        <f t="shared" si="1"/>
        <v>21075</v>
      </c>
      <c r="AJ17" s="28">
        <f t="shared" si="2"/>
        <v>9</v>
      </c>
      <c r="AK17" s="28">
        <f t="shared" si="3"/>
        <v>1740</v>
      </c>
      <c r="AM17" s="28">
        <f t="shared" si="8"/>
        <v>123</v>
      </c>
      <c r="AN17" s="28">
        <f t="shared" si="4"/>
        <v>22610</v>
      </c>
      <c r="AO17" s="28">
        <f t="shared" si="5"/>
        <v>12</v>
      </c>
      <c r="AP17" s="28">
        <f t="shared" si="6"/>
        <v>2385</v>
      </c>
      <c r="AR17" s="28">
        <f t="shared" si="9"/>
        <v>11</v>
      </c>
      <c r="AS17" s="28">
        <f t="shared" si="10"/>
        <v>1535</v>
      </c>
      <c r="AT17" s="28">
        <f t="shared" si="11"/>
        <v>3</v>
      </c>
      <c r="AU17" s="28">
        <f t="shared" si="12"/>
        <v>645</v>
      </c>
    </row>
    <row r="18" spans="1:47" x14ac:dyDescent="0.35">
      <c r="A18" s="26">
        <v>3412008</v>
      </c>
      <c r="B18" s="27" t="str">
        <f>VLOOKUP(A18,Summary!A:B,2,FALSE)</f>
        <v>Banks Road Primary School</v>
      </c>
      <c r="D18" s="28">
        <v>26</v>
      </c>
      <c r="E18" s="28">
        <v>4290</v>
      </c>
      <c r="F18" s="28">
        <v>6</v>
      </c>
      <c r="G18" s="28">
        <v>990</v>
      </c>
      <c r="I18" s="28">
        <v>34</v>
      </c>
      <c r="J18" s="28">
        <v>6630</v>
      </c>
      <c r="K18" s="28">
        <v>5</v>
      </c>
      <c r="L18" s="28">
        <v>975</v>
      </c>
      <c r="N18" s="28">
        <v>18</v>
      </c>
      <c r="O18" s="28">
        <v>3780</v>
      </c>
      <c r="P18" s="28">
        <v>3</v>
      </c>
      <c r="Q18" s="28">
        <v>630</v>
      </c>
      <c r="S18" s="28">
        <v>26</v>
      </c>
      <c r="T18" s="28">
        <v>4290</v>
      </c>
      <c r="U18" s="28">
        <v>6</v>
      </c>
      <c r="V18" s="28">
        <v>990</v>
      </c>
      <c r="X18" s="28">
        <v>41</v>
      </c>
      <c r="Y18" s="28">
        <v>7125</v>
      </c>
      <c r="Z18" s="28">
        <v>10</v>
      </c>
      <c r="AA18" s="28">
        <v>1950</v>
      </c>
      <c r="AC18" s="28">
        <v>20</v>
      </c>
      <c r="AD18" s="28">
        <v>4185</v>
      </c>
      <c r="AE18" s="28">
        <v>3</v>
      </c>
      <c r="AF18" s="28">
        <v>630</v>
      </c>
      <c r="AH18" s="28">
        <f t="shared" si="0"/>
        <v>78</v>
      </c>
      <c r="AI18" s="28">
        <f t="shared" si="1"/>
        <v>14700</v>
      </c>
      <c r="AJ18" s="28">
        <f t="shared" si="2"/>
        <v>14</v>
      </c>
      <c r="AK18" s="28">
        <f t="shared" si="3"/>
        <v>2595</v>
      </c>
      <c r="AM18" s="28">
        <f t="shared" si="8"/>
        <v>87</v>
      </c>
      <c r="AN18" s="28">
        <f t="shared" si="4"/>
        <v>15600</v>
      </c>
      <c r="AO18" s="28">
        <f t="shared" si="5"/>
        <v>19</v>
      </c>
      <c r="AP18" s="28">
        <f t="shared" si="6"/>
        <v>3570</v>
      </c>
      <c r="AR18" s="28">
        <f t="shared" si="9"/>
        <v>9</v>
      </c>
      <c r="AS18" s="28">
        <f t="shared" si="10"/>
        <v>900</v>
      </c>
      <c r="AT18" s="28">
        <f t="shared" si="11"/>
        <v>5</v>
      </c>
      <c r="AU18" s="28">
        <f t="shared" si="12"/>
        <v>975</v>
      </c>
    </row>
    <row r="19" spans="1:47" x14ac:dyDescent="0.35">
      <c r="A19" s="26">
        <v>3412010</v>
      </c>
      <c r="B19" s="27" t="str">
        <f>VLOOKUP(A19,Summary!A:B,2,FALSE)</f>
        <v>Barlows Primary School</v>
      </c>
      <c r="D19" s="28">
        <v>45</v>
      </c>
      <c r="E19" s="28">
        <v>7425</v>
      </c>
      <c r="F19" s="28">
        <v>0</v>
      </c>
      <c r="G19" s="28">
        <v>0</v>
      </c>
      <c r="I19" s="28">
        <v>57</v>
      </c>
      <c r="J19" s="28">
        <v>11115</v>
      </c>
      <c r="K19" s="28">
        <v>0</v>
      </c>
      <c r="L19" s="28">
        <v>0</v>
      </c>
      <c r="N19" s="28">
        <v>37</v>
      </c>
      <c r="O19" s="28">
        <v>7770</v>
      </c>
      <c r="P19" s="28">
        <v>0</v>
      </c>
      <c r="Q19" s="28">
        <v>0</v>
      </c>
      <c r="S19" s="28">
        <v>45</v>
      </c>
      <c r="T19" s="28">
        <v>7425</v>
      </c>
      <c r="U19" s="28">
        <v>0</v>
      </c>
      <c r="V19" s="28">
        <v>0</v>
      </c>
      <c r="X19" s="28">
        <v>47</v>
      </c>
      <c r="Y19" s="28">
        <v>9165</v>
      </c>
      <c r="Z19" s="28">
        <v>0</v>
      </c>
      <c r="AA19" s="28">
        <v>0</v>
      </c>
      <c r="AC19" s="28">
        <v>34</v>
      </c>
      <c r="AD19" s="28">
        <v>7140</v>
      </c>
      <c r="AE19" s="28">
        <v>0</v>
      </c>
      <c r="AF19" s="28">
        <v>0</v>
      </c>
      <c r="AH19" s="28">
        <f t="shared" si="0"/>
        <v>139</v>
      </c>
      <c r="AI19" s="28">
        <f t="shared" si="1"/>
        <v>26310</v>
      </c>
      <c r="AJ19" s="28">
        <f t="shared" si="2"/>
        <v>0</v>
      </c>
      <c r="AK19" s="28">
        <f t="shared" si="3"/>
        <v>0</v>
      </c>
      <c r="AM19" s="28">
        <f t="shared" si="8"/>
        <v>126</v>
      </c>
      <c r="AN19" s="28">
        <f t="shared" si="4"/>
        <v>23730</v>
      </c>
      <c r="AO19" s="28">
        <f t="shared" si="5"/>
        <v>0</v>
      </c>
      <c r="AP19" s="28">
        <f t="shared" si="6"/>
        <v>0</v>
      </c>
      <c r="AR19" s="28">
        <f t="shared" si="9"/>
        <v>-13</v>
      </c>
      <c r="AS19" s="28">
        <f t="shared" si="10"/>
        <v>-2580</v>
      </c>
      <c r="AT19" s="28">
        <f t="shared" si="11"/>
        <v>0</v>
      </c>
      <c r="AU19" s="28">
        <f t="shared" si="12"/>
        <v>0</v>
      </c>
    </row>
    <row r="20" spans="1:47" x14ac:dyDescent="0.35">
      <c r="A20" s="26">
        <v>3412014</v>
      </c>
      <c r="B20" s="27" t="str">
        <f>VLOOKUP(A20,Summary!A:B,2,FALSE)</f>
        <v>Belle Vale Community Primary School</v>
      </c>
      <c r="D20" s="28">
        <v>28</v>
      </c>
      <c r="E20" s="28">
        <v>4620</v>
      </c>
      <c r="F20" s="28">
        <v>10</v>
      </c>
      <c r="G20" s="28">
        <v>1650</v>
      </c>
      <c r="I20" s="28">
        <v>38</v>
      </c>
      <c r="J20" s="28">
        <v>7410</v>
      </c>
      <c r="K20" s="28">
        <v>13</v>
      </c>
      <c r="L20" s="28">
        <v>2535</v>
      </c>
      <c r="N20" s="28">
        <v>20</v>
      </c>
      <c r="O20" s="28">
        <v>4200</v>
      </c>
      <c r="P20" s="28">
        <v>5</v>
      </c>
      <c r="Q20" s="28">
        <v>1050</v>
      </c>
      <c r="S20" s="28">
        <v>28</v>
      </c>
      <c r="T20" s="28">
        <v>4620</v>
      </c>
      <c r="U20" s="28">
        <v>10</v>
      </c>
      <c r="V20" s="28">
        <v>1650</v>
      </c>
      <c r="X20" s="28">
        <v>31</v>
      </c>
      <c r="Y20" s="28">
        <v>5595</v>
      </c>
      <c r="Z20" s="28">
        <v>15</v>
      </c>
      <c r="AA20" s="28">
        <v>2685</v>
      </c>
      <c r="AC20" s="28">
        <v>24</v>
      </c>
      <c r="AD20" s="28">
        <v>5040</v>
      </c>
      <c r="AE20" s="28">
        <v>6</v>
      </c>
      <c r="AF20" s="28">
        <v>1260</v>
      </c>
      <c r="AH20" s="28">
        <f t="shared" si="0"/>
        <v>86</v>
      </c>
      <c r="AI20" s="28">
        <f t="shared" si="1"/>
        <v>16230</v>
      </c>
      <c r="AJ20" s="28">
        <f t="shared" si="2"/>
        <v>28</v>
      </c>
      <c r="AK20" s="28">
        <f t="shared" si="3"/>
        <v>5235</v>
      </c>
      <c r="AM20" s="28">
        <f t="shared" si="8"/>
        <v>83</v>
      </c>
      <c r="AN20" s="28">
        <f t="shared" si="4"/>
        <v>15255</v>
      </c>
      <c r="AO20" s="28">
        <f t="shared" si="5"/>
        <v>31</v>
      </c>
      <c r="AP20" s="28">
        <f t="shared" si="6"/>
        <v>5595</v>
      </c>
      <c r="AR20" s="28">
        <f t="shared" si="9"/>
        <v>-3</v>
      </c>
      <c r="AS20" s="28">
        <f t="shared" si="10"/>
        <v>-975</v>
      </c>
      <c r="AT20" s="28">
        <f t="shared" si="11"/>
        <v>3</v>
      </c>
      <c r="AU20" s="28">
        <f t="shared" si="12"/>
        <v>360</v>
      </c>
    </row>
    <row r="21" spans="1:47" x14ac:dyDescent="0.35">
      <c r="A21" s="26">
        <v>3412171</v>
      </c>
      <c r="B21" s="27" t="str">
        <f>VLOOKUP(A21,Summary!A:B,2,FALSE)</f>
        <v>Blackmoor Park Infants' School</v>
      </c>
      <c r="D21" s="28">
        <v>86</v>
      </c>
      <c r="E21" s="28">
        <v>14190</v>
      </c>
      <c r="F21" s="28">
        <v>64</v>
      </c>
      <c r="G21" s="28">
        <v>10560</v>
      </c>
      <c r="I21" s="28">
        <v>92</v>
      </c>
      <c r="J21" s="28">
        <v>17940</v>
      </c>
      <c r="K21" s="28">
        <v>63</v>
      </c>
      <c r="L21" s="28">
        <v>12285</v>
      </c>
      <c r="N21" s="28">
        <v>70</v>
      </c>
      <c r="O21" s="28">
        <v>14700</v>
      </c>
      <c r="P21" s="28">
        <v>50</v>
      </c>
      <c r="Q21" s="28">
        <v>10500</v>
      </c>
      <c r="S21" s="28">
        <v>86</v>
      </c>
      <c r="T21" s="28">
        <v>14190</v>
      </c>
      <c r="U21" s="28">
        <v>64</v>
      </c>
      <c r="V21" s="28">
        <v>10560</v>
      </c>
      <c r="X21" s="28">
        <v>89</v>
      </c>
      <c r="Y21" s="28">
        <v>17355</v>
      </c>
      <c r="Z21" s="28">
        <v>69</v>
      </c>
      <c r="AA21" s="28">
        <v>13455</v>
      </c>
      <c r="AC21" s="28">
        <v>53</v>
      </c>
      <c r="AD21" s="28">
        <v>11130</v>
      </c>
      <c r="AE21" s="28">
        <v>41</v>
      </c>
      <c r="AF21" s="28">
        <v>8610</v>
      </c>
      <c r="AH21" s="28">
        <f t="shared" si="0"/>
        <v>248</v>
      </c>
      <c r="AI21" s="28">
        <f t="shared" si="1"/>
        <v>46830</v>
      </c>
      <c r="AJ21" s="28">
        <f t="shared" si="2"/>
        <v>177</v>
      </c>
      <c r="AK21" s="28">
        <f t="shared" si="3"/>
        <v>33345</v>
      </c>
      <c r="AM21" s="28">
        <f t="shared" si="8"/>
        <v>228</v>
      </c>
      <c r="AN21" s="28">
        <f t="shared" si="4"/>
        <v>42675</v>
      </c>
      <c r="AO21" s="28">
        <f t="shared" si="5"/>
        <v>174</v>
      </c>
      <c r="AP21" s="28">
        <f t="shared" si="6"/>
        <v>32625</v>
      </c>
      <c r="AR21" s="28">
        <f t="shared" si="9"/>
        <v>-20</v>
      </c>
      <c r="AS21" s="28">
        <f t="shared" si="10"/>
        <v>-4155</v>
      </c>
      <c r="AT21" s="28">
        <f t="shared" si="11"/>
        <v>-3</v>
      </c>
      <c r="AU21" s="28">
        <f t="shared" si="12"/>
        <v>-720</v>
      </c>
    </row>
    <row r="22" spans="1:47" x14ac:dyDescent="0.35">
      <c r="A22" s="26">
        <v>3412025</v>
      </c>
      <c r="B22" s="27" t="str">
        <f>VLOOKUP(A22,Summary!A:B,2,FALSE)</f>
        <v>Blessed Sacrament Catholic Primary School</v>
      </c>
      <c r="D22" s="28">
        <v>76</v>
      </c>
      <c r="E22" s="28">
        <v>12540</v>
      </c>
      <c r="F22" s="28">
        <v>31</v>
      </c>
      <c r="G22" s="28">
        <v>5115</v>
      </c>
      <c r="I22" s="28">
        <v>82</v>
      </c>
      <c r="J22" s="28">
        <v>15717</v>
      </c>
      <c r="K22" s="28">
        <v>27</v>
      </c>
      <c r="L22" s="28">
        <v>5265</v>
      </c>
      <c r="N22" s="28">
        <v>59</v>
      </c>
      <c r="O22" s="28">
        <v>12390</v>
      </c>
      <c r="P22" s="28">
        <v>28</v>
      </c>
      <c r="Q22" s="28">
        <v>5880</v>
      </c>
      <c r="S22" s="28">
        <v>76</v>
      </c>
      <c r="T22" s="28">
        <v>12540</v>
      </c>
      <c r="U22" s="28">
        <v>31</v>
      </c>
      <c r="V22" s="28">
        <v>5115</v>
      </c>
      <c r="X22" s="28">
        <v>89</v>
      </c>
      <c r="Y22" s="28">
        <v>17085</v>
      </c>
      <c r="Z22" s="28">
        <v>39</v>
      </c>
      <c r="AA22" s="28">
        <v>7605</v>
      </c>
      <c r="AC22" s="28">
        <v>45</v>
      </c>
      <c r="AD22" s="28">
        <v>9450</v>
      </c>
      <c r="AE22" s="28">
        <v>20</v>
      </c>
      <c r="AF22" s="28">
        <v>4200</v>
      </c>
      <c r="AH22" s="28">
        <f t="shared" si="0"/>
        <v>217</v>
      </c>
      <c r="AI22" s="28">
        <f t="shared" si="1"/>
        <v>40647</v>
      </c>
      <c r="AJ22" s="28">
        <f t="shared" si="2"/>
        <v>86</v>
      </c>
      <c r="AK22" s="28">
        <f t="shared" si="3"/>
        <v>16260</v>
      </c>
      <c r="AM22" s="28">
        <f t="shared" si="8"/>
        <v>210</v>
      </c>
      <c r="AN22" s="28">
        <f t="shared" si="4"/>
        <v>39075</v>
      </c>
      <c r="AO22" s="28">
        <f t="shared" si="5"/>
        <v>90</v>
      </c>
      <c r="AP22" s="28">
        <f t="shared" si="6"/>
        <v>16920</v>
      </c>
      <c r="AR22" s="28">
        <f t="shared" si="9"/>
        <v>-7</v>
      </c>
      <c r="AS22" s="28">
        <f t="shared" si="10"/>
        <v>-1572</v>
      </c>
      <c r="AT22" s="28">
        <f t="shared" si="11"/>
        <v>4</v>
      </c>
      <c r="AU22" s="28">
        <f t="shared" si="12"/>
        <v>660</v>
      </c>
    </row>
    <row r="23" spans="1:47" x14ac:dyDescent="0.35">
      <c r="A23" s="26">
        <v>3413025</v>
      </c>
      <c r="B23" s="27" t="str">
        <f>VLOOKUP(A23,Summary!A:B,2,FALSE)</f>
        <v>Blueberry Park Primary School</v>
      </c>
      <c r="D23" s="28">
        <v>36</v>
      </c>
      <c r="E23" s="28">
        <v>5940</v>
      </c>
      <c r="F23" s="28">
        <v>1</v>
      </c>
      <c r="G23" s="28">
        <v>165</v>
      </c>
      <c r="I23" s="28">
        <v>56</v>
      </c>
      <c r="J23" s="28">
        <v>10920</v>
      </c>
      <c r="K23" s="28">
        <v>4</v>
      </c>
      <c r="L23" s="28">
        <v>780</v>
      </c>
      <c r="N23" s="28">
        <v>30</v>
      </c>
      <c r="O23" s="28">
        <v>6300</v>
      </c>
      <c r="P23" s="28">
        <v>1</v>
      </c>
      <c r="Q23" s="28">
        <v>210</v>
      </c>
      <c r="S23" s="28">
        <v>36</v>
      </c>
      <c r="T23" s="28">
        <v>5940</v>
      </c>
      <c r="U23" s="28">
        <v>1</v>
      </c>
      <c r="V23" s="28">
        <v>165</v>
      </c>
      <c r="X23" s="28">
        <v>51</v>
      </c>
      <c r="Y23" s="28">
        <v>9840</v>
      </c>
      <c r="Z23" s="28">
        <v>0</v>
      </c>
      <c r="AA23" s="28">
        <v>0</v>
      </c>
      <c r="AC23" s="28">
        <v>24</v>
      </c>
      <c r="AD23" s="28">
        <v>5040</v>
      </c>
      <c r="AE23" s="28">
        <v>0</v>
      </c>
      <c r="AF23" s="28">
        <v>0</v>
      </c>
      <c r="AH23" s="28">
        <f t="shared" si="0"/>
        <v>122</v>
      </c>
      <c r="AI23" s="28">
        <f t="shared" si="1"/>
        <v>23160</v>
      </c>
      <c r="AJ23" s="28">
        <f t="shared" si="2"/>
        <v>6</v>
      </c>
      <c r="AK23" s="28">
        <f t="shared" si="3"/>
        <v>1155</v>
      </c>
      <c r="AM23" s="28">
        <f t="shared" si="8"/>
        <v>111</v>
      </c>
      <c r="AN23" s="28">
        <f t="shared" si="4"/>
        <v>20820</v>
      </c>
      <c r="AO23" s="28">
        <f t="shared" si="5"/>
        <v>1</v>
      </c>
      <c r="AP23" s="28">
        <f t="shared" si="6"/>
        <v>165</v>
      </c>
      <c r="AR23" s="28">
        <f t="shared" si="9"/>
        <v>-11</v>
      </c>
      <c r="AS23" s="28">
        <f t="shared" si="10"/>
        <v>-2340</v>
      </c>
      <c r="AT23" s="28">
        <f t="shared" si="11"/>
        <v>-5</v>
      </c>
      <c r="AU23" s="28">
        <f t="shared" si="12"/>
        <v>-990</v>
      </c>
    </row>
    <row r="24" spans="1:47" x14ac:dyDescent="0.35">
      <c r="A24" s="26">
        <v>3412215</v>
      </c>
      <c r="B24" s="27" t="str">
        <f>VLOOKUP(A24,Summary!A:B,2,FALSE)</f>
        <v>Broad Square Community Primary School</v>
      </c>
      <c r="D24" s="28">
        <v>24</v>
      </c>
      <c r="E24" s="28">
        <v>3960</v>
      </c>
      <c r="F24" s="28">
        <v>13</v>
      </c>
      <c r="G24" s="28">
        <v>2145</v>
      </c>
      <c r="I24" s="28">
        <v>26</v>
      </c>
      <c r="J24" s="28">
        <v>5070</v>
      </c>
      <c r="K24" s="28">
        <v>15</v>
      </c>
      <c r="L24" s="28">
        <v>2925</v>
      </c>
      <c r="N24" s="28">
        <v>18</v>
      </c>
      <c r="O24" s="28">
        <v>3780</v>
      </c>
      <c r="P24" s="28">
        <v>8</v>
      </c>
      <c r="Q24" s="28">
        <v>1680</v>
      </c>
      <c r="S24" s="28">
        <v>24</v>
      </c>
      <c r="T24" s="28">
        <v>3960</v>
      </c>
      <c r="U24" s="28">
        <v>13</v>
      </c>
      <c r="V24" s="28">
        <v>2145</v>
      </c>
      <c r="X24" s="28">
        <v>28</v>
      </c>
      <c r="Y24" s="28">
        <v>4485</v>
      </c>
      <c r="Z24" s="28">
        <v>7</v>
      </c>
      <c r="AA24" s="28">
        <v>2535</v>
      </c>
      <c r="AC24" s="28">
        <v>24</v>
      </c>
      <c r="AD24" s="28">
        <v>4935</v>
      </c>
      <c r="AE24" s="28">
        <v>7</v>
      </c>
      <c r="AF24" s="28">
        <v>1470</v>
      </c>
      <c r="AH24" s="28">
        <f t="shared" si="0"/>
        <v>68</v>
      </c>
      <c r="AI24" s="28">
        <f t="shared" si="1"/>
        <v>12810</v>
      </c>
      <c r="AJ24" s="28">
        <f t="shared" si="2"/>
        <v>36</v>
      </c>
      <c r="AK24" s="28">
        <f t="shared" si="3"/>
        <v>6750</v>
      </c>
      <c r="AM24" s="28">
        <f t="shared" si="8"/>
        <v>76</v>
      </c>
      <c r="AN24" s="28">
        <f t="shared" si="4"/>
        <v>13380</v>
      </c>
      <c r="AO24" s="28">
        <f t="shared" si="5"/>
        <v>27</v>
      </c>
      <c r="AP24" s="28">
        <f t="shared" si="6"/>
        <v>6150</v>
      </c>
      <c r="AR24" s="28">
        <f t="shared" si="9"/>
        <v>8</v>
      </c>
      <c r="AS24" s="28">
        <f t="shared" si="10"/>
        <v>570</v>
      </c>
      <c r="AT24" s="28">
        <f t="shared" si="11"/>
        <v>-9</v>
      </c>
      <c r="AU24" s="28">
        <f t="shared" si="12"/>
        <v>-600</v>
      </c>
    </row>
    <row r="25" spans="1:47" x14ac:dyDescent="0.35">
      <c r="A25" s="26">
        <v>3413023</v>
      </c>
      <c r="B25" s="27" t="str">
        <f>VLOOKUP(A25,Summary!A:B,2,FALSE)</f>
        <v>Broadgreen Primary School</v>
      </c>
      <c r="D25" s="28">
        <v>29</v>
      </c>
      <c r="E25" s="28">
        <v>4785</v>
      </c>
      <c r="F25" s="28">
        <v>11</v>
      </c>
      <c r="G25" s="28">
        <v>1815</v>
      </c>
      <c r="I25" s="28">
        <v>27</v>
      </c>
      <c r="J25" s="28">
        <v>5265</v>
      </c>
      <c r="K25" s="28">
        <v>12</v>
      </c>
      <c r="L25" s="28">
        <v>2340</v>
      </c>
      <c r="N25" s="28">
        <v>24</v>
      </c>
      <c r="O25" s="28">
        <v>5040</v>
      </c>
      <c r="P25" s="28">
        <v>10</v>
      </c>
      <c r="Q25" s="28">
        <v>2100</v>
      </c>
      <c r="S25" s="28">
        <v>29</v>
      </c>
      <c r="T25" s="28">
        <v>4785</v>
      </c>
      <c r="U25" s="28">
        <v>11</v>
      </c>
      <c r="V25" s="28">
        <v>1815</v>
      </c>
      <c r="X25" s="28">
        <v>23</v>
      </c>
      <c r="Y25" s="28">
        <v>5460</v>
      </c>
      <c r="Z25" s="28">
        <v>13</v>
      </c>
      <c r="AA25" s="28">
        <v>1365</v>
      </c>
      <c r="AC25" s="28">
        <v>13</v>
      </c>
      <c r="AD25" s="28">
        <v>2670</v>
      </c>
      <c r="AE25" s="28">
        <v>9</v>
      </c>
      <c r="AF25" s="28">
        <v>1830</v>
      </c>
      <c r="AH25" s="28">
        <f t="shared" si="0"/>
        <v>80</v>
      </c>
      <c r="AI25" s="28">
        <f t="shared" si="1"/>
        <v>15090</v>
      </c>
      <c r="AJ25" s="28">
        <f t="shared" si="2"/>
        <v>33</v>
      </c>
      <c r="AK25" s="28">
        <f t="shared" si="3"/>
        <v>6255</v>
      </c>
      <c r="AM25" s="28">
        <f t="shared" si="8"/>
        <v>65</v>
      </c>
      <c r="AN25" s="28">
        <f t="shared" si="4"/>
        <v>12915</v>
      </c>
      <c r="AO25" s="28">
        <f t="shared" si="5"/>
        <v>33</v>
      </c>
      <c r="AP25" s="28">
        <f t="shared" si="6"/>
        <v>5010</v>
      </c>
      <c r="AR25" s="28">
        <f t="shared" si="9"/>
        <v>-15</v>
      </c>
      <c r="AS25" s="28">
        <f t="shared" si="10"/>
        <v>-2175</v>
      </c>
      <c r="AT25" s="28">
        <f t="shared" si="11"/>
        <v>0</v>
      </c>
      <c r="AU25" s="28">
        <f t="shared" si="12"/>
        <v>-1245</v>
      </c>
    </row>
    <row r="26" spans="1:47" x14ac:dyDescent="0.35">
      <c r="A26" s="26">
        <v>3411001</v>
      </c>
      <c r="B26" s="27" t="str">
        <f>VLOOKUP(A26,Summary!A:B,2,FALSE)</f>
        <v>Chatham Place Nursery School</v>
      </c>
      <c r="D26" s="28">
        <v>52</v>
      </c>
      <c r="E26" s="28">
        <v>8580</v>
      </c>
      <c r="F26" s="28">
        <v>6</v>
      </c>
      <c r="G26" s="28">
        <v>990</v>
      </c>
      <c r="I26" s="28">
        <v>60</v>
      </c>
      <c r="J26" s="28">
        <v>11700</v>
      </c>
      <c r="K26" s="28">
        <v>12</v>
      </c>
      <c r="L26" s="28">
        <v>2340</v>
      </c>
      <c r="N26" s="28">
        <v>40</v>
      </c>
      <c r="O26" s="28">
        <v>8400</v>
      </c>
      <c r="P26" s="28">
        <v>5</v>
      </c>
      <c r="Q26" s="28">
        <v>1050</v>
      </c>
      <c r="S26" s="28">
        <v>52</v>
      </c>
      <c r="T26" s="28">
        <v>8580</v>
      </c>
      <c r="U26" s="28">
        <v>6</v>
      </c>
      <c r="V26" s="28">
        <v>990</v>
      </c>
      <c r="X26" s="28">
        <v>62</v>
      </c>
      <c r="Y26" s="28">
        <v>11910</v>
      </c>
      <c r="Z26" s="28">
        <v>5</v>
      </c>
      <c r="AA26" s="28">
        <v>975</v>
      </c>
      <c r="AC26" s="28">
        <v>52</v>
      </c>
      <c r="AD26" s="28">
        <v>10815</v>
      </c>
      <c r="AE26" s="28">
        <v>2</v>
      </c>
      <c r="AF26" s="28">
        <v>420</v>
      </c>
      <c r="AH26" s="28">
        <f t="shared" si="0"/>
        <v>152</v>
      </c>
      <c r="AI26" s="28">
        <f t="shared" si="1"/>
        <v>28680</v>
      </c>
      <c r="AJ26" s="28">
        <f t="shared" si="2"/>
        <v>23</v>
      </c>
      <c r="AK26" s="28">
        <f t="shared" si="3"/>
        <v>4380</v>
      </c>
      <c r="AM26" s="28">
        <f t="shared" si="8"/>
        <v>166</v>
      </c>
      <c r="AN26" s="28">
        <f t="shared" si="4"/>
        <v>31305</v>
      </c>
      <c r="AO26" s="28">
        <f t="shared" si="5"/>
        <v>13</v>
      </c>
      <c r="AP26" s="28">
        <f t="shared" si="6"/>
        <v>2385</v>
      </c>
      <c r="AR26" s="28">
        <f t="shared" si="9"/>
        <v>14</v>
      </c>
      <c r="AS26" s="28">
        <f t="shared" si="10"/>
        <v>2625</v>
      </c>
      <c r="AT26" s="28">
        <f t="shared" si="11"/>
        <v>-10</v>
      </c>
      <c r="AU26" s="28">
        <f t="shared" si="12"/>
        <v>-1995</v>
      </c>
    </row>
    <row r="27" spans="1:47" x14ac:dyDescent="0.35">
      <c r="A27" s="26">
        <v>3412001</v>
      </c>
      <c r="B27" s="27" t="str">
        <f>VLOOKUP(A27,Summary!A:B,2,FALSE)</f>
        <v>Childwall Valley Primary School</v>
      </c>
      <c r="D27" s="28">
        <v>16</v>
      </c>
      <c r="E27" s="28">
        <v>2640</v>
      </c>
      <c r="F27" s="28">
        <v>0</v>
      </c>
      <c r="G27" s="28">
        <v>0</v>
      </c>
      <c r="I27" s="28">
        <v>18</v>
      </c>
      <c r="J27" s="28">
        <v>3510</v>
      </c>
      <c r="K27" s="28">
        <v>0</v>
      </c>
      <c r="L27" s="28">
        <v>0</v>
      </c>
      <c r="N27" s="28">
        <v>13</v>
      </c>
      <c r="O27" s="28">
        <v>2730</v>
      </c>
      <c r="P27" s="28">
        <v>0</v>
      </c>
      <c r="Q27" s="28">
        <v>0</v>
      </c>
      <c r="S27" s="28">
        <v>16</v>
      </c>
      <c r="T27" s="28">
        <v>2640</v>
      </c>
      <c r="U27" s="28">
        <v>0</v>
      </c>
      <c r="V27" s="28">
        <v>0</v>
      </c>
      <c r="X27" s="28">
        <v>20</v>
      </c>
      <c r="Y27" s="28">
        <v>3855</v>
      </c>
      <c r="Z27" s="28">
        <v>0</v>
      </c>
      <c r="AA27" s="28">
        <v>0</v>
      </c>
      <c r="AC27" s="28">
        <v>18</v>
      </c>
      <c r="AD27" s="28">
        <v>3780</v>
      </c>
      <c r="AE27" s="28">
        <v>5</v>
      </c>
      <c r="AF27" s="28">
        <v>1050</v>
      </c>
      <c r="AH27" s="28">
        <f t="shared" si="0"/>
        <v>47</v>
      </c>
      <c r="AI27" s="28">
        <f t="shared" si="1"/>
        <v>8880</v>
      </c>
      <c r="AJ27" s="28">
        <f t="shared" si="2"/>
        <v>0</v>
      </c>
      <c r="AK27" s="28">
        <f t="shared" si="3"/>
        <v>0</v>
      </c>
      <c r="AM27" s="28">
        <f t="shared" si="8"/>
        <v>54</v>
      </c>
      <c r="AN27" s="28">
        <f t="shared" si="4"/>
        <v>10275</v>
      </c>
      <c r="AO27" s="28">
        <f t="shared" si="5"/>
        <v>5</v>
      </c>
      <c r="AP27" s="28">
        <f t="shared" si="6"/>
        <v>1050</v>
      </c>
      <c r="AR27" s="28">
        <f t="shared" si="9"/>
        <v>7</v>
      </c>
      <c r="AS27" s="28">
        <f t="shared" si="10"/>
        <v>1395</v>
      </c>
      <c r="AT27" s="28">
        <f t="shared" si="11"/>
        <v>5</v>
      </c>
      <c r="AU27" s="28">
        <f t="shared" si="12"/>
        <v>1050</v>
      </c>
    </row>
    <row r="28" spans="1:47" x14ac:dyDescent="0.35">
      <c r="A28" s="26">
        <v>3412039</v>
      </c>
      <c r="B28" s="27" t="str">
        <f>VLOOKUP(A28,Summary!A:B,2,FALSE)</f>
        <v>Corinthian Community Primary School</v>
      </c>
      <c r="D28" s="28">
        <v>43</v>
      </c>
      <c r="E28" s="28">
        <v>7095</v>
      </c>
      <c r="F28" s="28">
        <v>0</v>
      </c>
      <c r="G28" s="28">
        <v>0</v>
      </c>
      <c r="I28" s="28">
        <v>39</v>
      </c>
      <c r="J28" s="28">
        <v>7605</v>
      </c>
      <c r="K28" s="28">
        <v>0</v>
      </c>
      <c r="L28" s="28">
        <v>0</v>
      </c>
      <c r="N28" s="28">
        <v>34</v>
      </c>
      <c r="O28" s="28">
        <v>7140</v>
      </c>
      <c r="P28" s="28">
        <v>0</v>
      </c>
      <c r="Q28" s="28">
        <v>0</v>
      </c>
      <c r="S28" s="28">
        <v>43</v>
      </c>
      <c r="T28" s="28">
        <v>7095</v>
      </c>
      <c r="U28" s="28">
        <v>0</v>
      </c>
      <c r="V28" s="28">
        <v>0</v>
      </c>
      <c r="X28" s="28">
        <v>47</v>
      </c>
      <c r="Y28" s="28">
        <v>8970</v>
      </c>
      <c r="Z28" s="28">
        <v>0</v>
      </c>
      <c r="AA28" s="28">
        <v>0</v>
      </c>
      <c r="AC28" s="28">
        <v>35</v>
      </c>
      <c r="AD28" s="28">
        <v>7185</v>
      </c>
      <c r="AE28" s="28">
        <v>0</v>
      </c>
      <c r="AF28" s="28">
        <v>0</v>
      </c>
      <c r="AH28" s="28">
        <f t="shared" si="0"/>
        <v>116</v>
      </c>
      <c r="AI28" s="28">
        <f t="shared" si="1"/>
        <v>21840</v>
      </c>
      <c r="AJ28" s="28">
        <f t="shared" si="2"/>
        <v>0</v>
      </c>
      <c r="AK28" s="28">
        <f t="shared" si="3"/>
        <v>0</v>
      </c>
      <c r="AM28" s="28">
        <f t="shared" si="8"/>
        <v>125</v>
      </c>
      <c r="AN28" s="28">
        <f t="shared" si="4"/>
        <v>23250</v>
      </c>
      <c r="AO28" s="28">
        <f t="shared" si="5"/>
        <v>0</v>
      </c>
      <c r="AP28" s="28">
        <f t="shared" si="6"/>
        <v>0</v>
      </c>
      <c r="AR28" s="28">
        <f t="shared" si="9"/>
        <v>9</v>
      </c>
      <c r="AS28" s="28">
        <f t="shared" si="10"/>
        <v>1410</v>
      </c>
      <c r="AT28" s="28">
        <f t="shared" si="11"/>
        <v>0</v>
      </c>
      <c r="AU28" s="28">
        <f t="shared" si="12"/>
        <v>0</v>
      </c>
    </row>
    <row r="29" spans="1:47" x14ac:dyDescent="0.35">
      <c r="A29" s="26">
        <v>3412041</v>
      </c>
      <c r="B29" s="27" t="str">
        <f>VLOOKUP(A29,Summary!A:B,2,FALSE)</f>
        <v>Croxteth Community Primary School</v>
      </c>
      <c r="D29" s="28">
        <v>17</v>
      </c>
      <c r="E29" s="28">
        <v>2805</v>
      </c>
      <c r="F29" s="28">
        <v>4</v>
      </c>
      <c r="G29" s="28">
        <v>660</v>
      </c>
      <c r="I29" s="28">
        <v>25</v>
      </c>
      <c r="J29" s="28">
        <v>4875</v>
      </c>
      <c r="K29" s="28">
        <v>0</v>
      </c>
      <c r="L29" s="28">
        <v>0</v>
      </c>
      <c r="N29" s="28">
        <v>19</v>
      </c>
      <c r="O29" s="28">
        <v>3990</v>
      </c>
      <c r="P29" s="28">
        <v>4</v>
      </c>
      <c r="Q29" s="28">
        <v>840</v>
      </c>
      <c r="S29" s="28">
        <v>17</v>
      </c>
      <c r="T29" s="28">
        <v>2805</v>
      </c>
      <c r="U29" s="28">
        <v>4</v>
      </c>
      <c r="V29" s="28">
        <v>660</v>
      </c>
      <c r="X29" s="28">
        <v>20</v>
      </c>
      <c r="Y29" s="28">
        <v>3900</v>
      </c>
      <c r="Z29" s="28">
        <v>6</v>
      </c>
      <c r="AA29" s="28">
        <v>1170</v>
      </c>
      <c r="AC29" s="28">
        <v>10</v>
      </c>
      <c r="AD29" s="28">
        <v>1995</v>
      </c>
      <c r="AE29" s="28">
        <v>5</v>
      </c>
      <c r="AF29" s="28">
        <v>1050</v>
      </c>
      <c r="AH29" s="28">
        <f t="shared" si="0"/>
        <v>61</v>
      </c>
      <c r="AI29" s="28">
        <f t="shared" si="1"/>
        <v>11670</v>
      </c>
      <c r="AJ29" s="28">
        <f t="shared" si="2"/>
        <v>8</v>
      </c>
      <c r="AK29" s="28">
        <f t="shared" si="3"/>
        <v>1500</v>
      </c>
      <c r="AM29" s="28">
        <f t="shared" si="8"/>
        <v>47</v>
      </c>
      <c r="AN29" s="28">
        <f t="shared" si="4"/>
        <v>8700</v>
      </c>
      <c r="AO29" s="28">
        <f t="shared" si="5"/>
        <v>15</v>
      </c>
      <c r="AP29" s="28">
        <f t="shared" si="6"/>
        <v>2880</v>
      </c>
      <c r="AR29" s="28">
        <f t="shared" si="9"/>
        <v>-14</v>
      </c>
      <c r="AS29" s="28">
        <f t="shared" si="10"/>
        <v>-2970</v>
      </c>
      <c r="AT29" s="28">
        <f t="shared" si="11"/>
        <v>7</v>
      </c>
      <c r="AU29" s="28">
        <f t="shared" si="12"/>
        <v>1380</v>
      </c>
    </row>
    <row r="30" spans="1:47" x14ac:dyDescent="0.35">
      <c r="A30" s="26">
        <v>3412218</v>
      </c>
      <c r="B30" s="27" t="str">
        <f>VLOOKUP(A30,Summary!A:B,2,FALSE)</f>
        <v>Dovecot Primary School</v>
      </c>
      <c r="D30" s="28">
        <v>16</v>
      </c>
      <c r="E30" s="28">
        <v>2640</v>
      </c>
      <c r="F30" s="28">
        <v>3</v>
      </c>
      <c r="G30" s="28">
        <v>495</v>
      </c>
      <c r="I30" s="28">
        <v>24</v>
      </c>
      <c r="J30" s="28">
        <v>4680</v>
      </c>
      <c r="K30" s="28">
        <v>4</v>
      </c>
      <c r="L30" s="28">
        <v>780</v>
      </c>
      <c r="N30" s="28">
        <v>13</v>
      </c>
      <c r="O30" s="28">
        <v>2730</v>
      </c>
      <c r="P30" s="28">
        <v>3</v>
      </c>
      <c r="Q30" s="28">
        <v>630</v>
      </c>
      <c r="S30" s="28">
        <v>16</v>
      </c>
      <c r="T30" s="28">
        <v>2640</v>
      </c>
      <c r="U30" s="28">
        <v>3</v>
      </c>
      <c r="V30" s="28">
        <v>495</v>
      </c>
      <c r="X30" s="28">
        <v>10</v>
      </c>
      <c r="Y30" s="28">
        <v>1950</v>
      </c>
      <c r="Z30" s="28">
        <v>2</v>
      </c>
      <c r="AA30" s="28">
        <v>390</v>
      </c>
      <c r="AC30" s="28">
        <v>11</v>
      </c>
      <c r="AD30" s="28">
        <v>2205</v>
      </c>
      <c r="AE30" s="28">
        <v>0</v>
      </c>
      <c r="AF30" s="28">
        <v>0</v>
      </c>
      <c r="AH30" s="28">
        <f t="shared" si="0"/>
        <v>53</v>
      </c>
      <c r="AI30" s="28">
        <f t="shared" si="1"/>
        <v>10050</v>
      </c>
      <c r="AJ30" s="28">
        <f t="shared" si="2"/>
        <v>10</v>
      </c>
      <c r="AK30" s="28">
        <f t="shared" si="3"/>
        <v>1905</v>
      </c>
      <c r="AM30" s="28">
        <f t="shared" si="8"/>
        <v>37</v>
      </c>
      <c r="AN30" s="28">
        <f t="shared" si="4"/>
        <v>6795</v>
      </c>
      <c r="AO30" s="28">
        <f t="shared" si="5"/>
        <v>5</v>
      </c>
      <c r="AP30" s="28">
        <f t="shared" si="6"/>
        <v>885</v>
      </c>
      <c r="AR30" s="28">
        <f t="shared" si="9"/>
        <v>-16</v>
      </c>
      <c r="AS30" s="28">
        <f t="shared" si="10"/>
        <v>-3255</v>
      </c>
      <c r="AT30" s="28">
        <f t="shared" si="11"/>
        <v>-5</v>
      </c>
      <c r="AU30" s="28">
        <f t="shared" si="12"/>
        <v>-1020</v>
      </c>
    </row>
    <row r="31" spans="1:47" x14ac:dyDescent="0.35">
      <c r="A31" s="26">
        <v>3411002</v>
      </c>
      <c r="B31" s="27" t="str">
        <f>VLOOKUP(A31,Summary!A:B,2,FALSE)</f>
        <v>East Prescot Road Nursery School</v>
      </c>
      <c r="D31" s="28">
        <v>75</v>
      </c>
      <c r="E31" s="28">
        <v>12375</v>
      </c>
      <c r="F31" s="28">
        <v>44</v>
      </c>
      <c r="G31" s="28">
        <v>7260</v>
      </c>
      <c r="I31" s="28">
        <v>97</v>
      </c>
      <c r="J31" s="28">
        <v>18915</v>
      </c>
      <c r="K31" s="28">
        <v>49</v>
      </c>
      <c r="L31" s="28">
        <v>9555</v>
      </c>
      <c r="N31" s="28">
        <v>58</v>
      </c>
      <c r="O31" s="28">
        <v>12180</v>
      </c>
      <c r="P31" s="28">
        <v>36</v>
      </c>
      <c r="Q31" s="28">
        <v>7560</v>
      </c>
      <c r="S31" s="28">
        <v>75</v>
      </c>
      <c r="T31" s="28">
        <v>12375</v>
      </c>
      <c r="U31" s="28">
        <v>44</v>
      </c>
      <c r="V31" s="28">
        <v>7260</v>
      </c>
      <c r="X31" s="28">
        <v>86</v>
      </c>
      <c r="Y31" s="28">
        <v>16542</v>
      </c>
      <c r="Z31" s="28">
        <v>51</v>
      </c>
      <c r="AA31" s="28">
        <v>7464</v>
      </c>
      <c r="AC31" s="28">
        <v>64</v>
      </c>
      <c r="AD31" s="28">
        <v>13440</v>
      </c>
      <c r="AE31" s="28">
        <v>35</v>
      </c>
      <c r="AF31" s="28">
        <v>5880</v>
      </c>
      <c r="AH31" s="28">
        <f t="shared" si="0"/>
        <v>230</v>
      </c>
      <c r="AI31" s="28">
        <f t="shared" si="1"/>
        <v>43470</v>
      </c>
      <c r="AJ31" s="28">
        <f t="shared" si="2"/>
        <v>129</v>
      </c>
      <c r="AK31" s="28">
        <f t="shared" si="3"/>
        <v>24375</v>
      </c>
      <c r="AM31" s="28">
        <f>S31+X31+AC31</f>
        <v>225</v>
      </c>
      <c r="AN31" s="28">
        <f t="shared" si="4"/>
        <v>42357</v>
      </c>
      <c r="AO31" s="28">
        <f t="shared" si="5"/>
        <v>130</v>
      </c>
      <c r="AP31" s="28">
        <f t="shared" si="6"/>
        <v>20604</v>
      </c>
      <c r="AR31" s="28">
        <f t="shared" si="9"/>
        <v>-5</v>
      </c>
      <c r="AS31" s="28">
        <f t="shared" si="10"/>
        <v>-1113</v>
      </c>
      <c r="AT31" s="28">
        <f t="shared" si="11"/>
        <v>1</v>
      </c>
      <c r="AU31" s="28">
        <f t="shared" si="12"/>
        <v>-3771</v>
      </c>
    </row>
    <row r="32" spans="1:47" x14ac:dyDescent="0.35">
      <c r="A32" s="26">
        <v>3411005</v>
      </c>
      <c r="B32" s="27" t="str">
        <f>VLOOKUP(A32,Summary!A:B,2,FALSE)</f>
        <v>Ellergreen Nursery School</v>
      </c>
      <c r="D32" s="28">
        <v>108</v>
      </c>
      <c r="E32" s="28">
        <v>17820</v>
      </c>
      <c r="F32" s="28">
        <v>54</v>
      </c>
      <c r="G32" s="28">
        <v>8811</v>
      </c>
      <c r="I32" s="28">
        <v>109</v>
      </c>
      <c r="J32" s="28">
        <v>21255</v>
      </c>
      <c r="K32" s="28">
        <v>47</v>
      </c>
      <c r="L32" s="28">
        <v>8999.25</v>
      </c>
      <c r="N32" s="28">
        <v>79</v>
      </c>
      <c r="O32" s="28">
        <v>16590</v>
      </c>
      <c r="P32" s="28">
        <v>37</v>
      </c>
      <c r="Q32" s="28">
        <v>7581</v>
      </c>
      <c r="S32" s="28">
        <v>108</v>
      </c>
      <c r="T32" s="28">
        <v>17820</v>
      </c>
      <c r="U32" s="28">
        <v>54</v>
      </c>
      <c r="V32" s="28">
        <v>8811</v>
      </c>
      <c r="X32" s="28">
        <v>122</v>
      </c>
      <c r="Y32" s="28">
        <v>23790</v>
      </c>
      <c r="Z32" s="28">
        <v>63</v>
      </c>
      <c r="AA32" s="28">
        <v>12190.75</v>
      </c>
      <c r="AC32" s="28">
        <v>85</v>
      </c>
      <c r="AD32" s="28">
        <v>17640</v>
      </c>
      <c r="AE32" s="28">
        <v>43</v>
      </c>
      <c r="AF32" s="28">
        <v>8912.5</v>
      </c>
      <c r="AH32" s="28">
        <f t="shared" si="0"/>
        <v>296</v>
      </c>
      <c r="AI32" s="28">
        <f t="shared" si="1"/>
        <v>55665</v>
      </c>
      <c r="AJ32" s="28">
        <f t="shared" si="2"/>
        <v>138</v>
      </c>
      <c r="AK32" s="28">
        <f t="shared" si="3"/>
        <v>25391.25</v>
      </c>
      <c r="AM32" s="28">
        <f t="shared" si="8"/>
        <v>315</v>
      </c>
      <c r="AN32" s="28">
        <f t="shared" si="4"/>
        <v>59250</v>
      </c>
      <c r="AO32" s="28">
        <f t="shared" si="5"/>
        <v>160</v>
      </c>
      <c r="AP32" s="28">
        <f t="shared" si="6"/>
        <v>29914.25</v>
      </c>
      <c r="AR32" s="28">
        <f t="shared" si="9"/>
        <v>19</v>
      </c>
      <c r="AS32" s="28">
        <f t="shared" si="10"/>
        <v>3585</v>
      </c>
      <c r="AT32" s="28">
        <f t="shared" si="11"/>
        <v>22</v>
      </c>
      <c r="AU32" s="28">
        <f t="shared" si="12"/>
        <v>4523</v>
      </c>
    </row>
    <row r="33" spans="1:47" x14ac:dyDescent="0.35">
      <c r="A33" s="26">
        <v>3413956</v>
      </c>
      <c r="B33" s="27" t="str">
        <f>VLOOKUP(A33,Summary!A:B,2,FALSE)</f>
        <v>Emmaus Church of England and Catholic Primary School</v>
      </c>
      <c r="D33" s="28">
        <v>52</v>
      </c>
      <c r="E33" s="28">
        <v>8580</v>
      </c>
      <c r="F33" s="28">
        <v>0</v>
      </c>
      <c r="G33" s="28">
        <v>0</v>
      </c>
      <c r="I33" s="28">
        <v>52</v>
      </c>
      <c r="J33" s="28">
        <v>10140</v>
      </c>
      <c r="K33" s="28">
        <v>0</v>
      </c>
      <c r="L33" s="28">
        <v>0</v>
      </c>
      <c r="N33" s="28">
        <v>46</v>
      </c>
      <c r="O33" s="28">
        <v>9660</v>
      </c>
      <c r="P33" s="28">
        <v>0</v>
      </c>
      <c r="Q33" s="28">
        <v>0</v>
      </c>
      <c r="S33" s="28">
        <v>52</v>
      </c>
      <c r="T33" s="28">
        <v>8580</v>
      </c>
      <c r="U33" s="28">
        <v>0</v>
      </c>
      <c r="V33" s="28">
        <v>0</v>
      </c>
      <c r="X33" s="28">
        <v>51</v>
      </c>
      <c r="Y33" s="28">
        <v>9932</v>
      </c>
      <c r="Z33" s="28">
        <v>0</v>
      </c>
      <c r="AA33" s="28">
        <v>0</v>
      </c>
      <c r="AC33" s="28">
        <v>50</v>
      </c>
      <c r="AD33" s="28">
        <v>10455</v>
      </c>
      <c r="AE33" s="28">
        <v>0</v>
      </c>
      <c r="AF33" s="28">
        <v>0</v>
      </c>
      <c r="AH33" s="28">
        <f t="shared" si="0"/>
        <v>150</v>
      </c>
      <c r="AI33" s="28">
        <f t="shared" si="1"/>
        <v>28380</v>
      </c>
      <c r="AJ33" s="28">
        <f t="shared" si="2"/>
        <v>0</v>
      </c>
      <c r="AK33" s="28">
        <f t="shared" si="3"/>
        <v>0</v>
      </c>
      <c r="AM33" s="28">
        <f t="shared" si="8"/>
        <v>153</v>
      </c>
      <c r="AN33" s="28">
        <f t="shared" si="4"/>
        <v>28967</v>
      </c>
      <c r="AO33" s="28">
        <f t="shared" si="5"/>
        <v>0</v>
      </c>
      <c r="AP33" s="28">
        <f t="shared" si="6"/>
        <v>0</v>
      </c>
      <c r="AR33" s="28">
        <f t="shared" si="9"/>
        <v>3</v>
      </c>
      <c r="AS33" s="28">
        <f t="shared" si="10"/>
        <v>587</v>
      </c>
      <c r="AT33" s="28">
        <f t="shared" si="11"/>
        <v>0</v>
      </c>
      <c r="AU33" s="28">
        <f t="shared" si="12"/>
        <v>0</v>
      </c>
    </row>
    <row r="34" spans="1:47" x14ac:dyDescent="0.35">
      <c r="A34" s="26">
        <v>3411003</v>
      </c>
      <c r="B34" s="27" t="str">
        <f>VLOOKUP(A34,Summary!A:B,2,FALSE)</f>
        <v>Everton Nursery School and Family Centre</v>
      </c>
      <c r="D34" s="28">
        <v>79</v>
      </c>
      <c r="E34" s="28">
        <v>13035</v>
      </c>
      <c r="F34" s="28">
        <v>23</v>
      </c>
      <c r="G34" s="28">
        <v>3795</v>
      </c>
      <c r="I34" s="28">
        <v>112</v>
      </c>
      <c r="J34" s="28">
        <v>21840</v>
      </c>
      <c r="K34" s="28">
        <v>30</v>
      </c>
      <c r="L34" s="28">
        <v>5850</v>
      </c>
      <c r="N34" s="28">
        <v>57</v>
      </c>
      <c r="O34" s="28">
        <v>11970</v>
      </c>
      <c r="P34" s="28">
        <v>14</v>
      </c>
      <c r="Q34" s="28">
        <v>2940</v>
      </c>
      <c r="S34" s="28">
        <v>79</v>
      </c>
      <c r="T34" s="28">
        <v>13035</v>
      </c>
      <c r="U34" s="28">
        <v>23</v>
      </c>
      <c r="V34" s="28">
        <v>3795</v>
      </c>
      <c r="X34" s="28">
        <v>99</v>
      </c>
      <c r="Y34" s="28">
        <v>19200</v>
      </c>
      <c r="Z34" s="28">
        <v>31</v>
      </c>
      <c r="AA34" s="28">
        <v>6045</v>
      </c>
      <c r="AC34" s="28">
        <v>91</v>
      </c>
      <c r="AD34" s="28">
        <v>18870</v>
      </c>
      <c r="AE34" s="28">
        <v>26</v>
      </c>
      <c r="AF34" s="28">
        <v>5430</v>
      </c>
      <c r="AH34" s="28">
        <f t="shared" si="0"/>
        <v>248</v>
      </c>
      <c r="AI34" s="28">
        <f t="shared" si="1"/>
        <v>46845</v>
      </c>
      <c r="AJ34" s="28">
        <f t="shared" si="2"/>
        <v>67</v>
      </c>
      <c r="AK34" s="28">
        <f t="shared" si="3"/>
        <v>12585</v>
      </c>
      <c r="AM34" s="28">
        <f t="shared" si="8"/>
        <v>269</v>
      </c>
      <c r="AN34" s="28">
        <f t="shared" si="4"/>
        <v>51105</v>
      </c>
      <c r="AO34" s="28">
        <f t="shared" si="5"/>
        <v>80</v>
      </c>
      <c r="AP34" s="28">
        <f t="shared" si="6"/>
        <v>15270</v>
      </c>
      <c r="AR34" s="28">
        <f t="shared" si="9"/>
        <v>21</v>
      </c>
      <c r="AS34" s="28">
        <f t="shared" si="10"/>
        <v>4260</v>
      </c>
      <c r="AT34" s="28">
        <f t="shared" si="11"/>
        <v>13</v>
      </c>
      <c r="AU34" s="28">
        <f t="shared" si="12"/>
        <v>2685</v>
      </c>
    </row>
    <row r="35" spans="1:47" x14ac:dyDescent="0.35">
      <c r="A35" s="26">
        <v>3413964</v>
      </c>
      <c r="B35" s="27" t="str">
        <f>VLOOKUP(A35,Summary!A:B,2,FALSE)</f>
        <v>Faith Primary School</v>
      </c>
      <c r="D35" s="28">
        <v>18</v>
      </c>
      <c r="E35" s="28">
        <v>2970</v>
      </c>
      <c r="F35" s="28">
        <v>4</v>
      </c>
      <c r="G35" s="28">
        <v>660</v>
      </c>
      <c r="I35" s="28">
        <v>24</v>
      </c>
      <c r="J35" s="28">
        <v>4680</v>
      </c>
      <c r="K35" s="28">
        <v>3</v>
      </c>
      <c r="L35" s="28">
        <v>585</v>
      </c>
      <c r="N35" s="28">
        <v>10</v>
      </c>
      <c r="O35" s="28">
        <v>2100</v>
      </c>
      <c r="P35" s="28">
        <v>3</v>
      </c>
      <c r="Q35" s="28">
        <v>630</v>
      </c>
      <c r="S35" s="28">
        <v>18</v>
      </c>
      <c r="T35" s="28">
        <v>2970</v>
      </c>
      <c r="U35" s="28">
        <v>4</v>
      </c>
      <c r="V35" s="28">
        <v>660</v>
      </c>
      <c r="X35" s="28">
        <v>18</v>
      </c>
      <c r="Y35" s="28">
        <v>3510</v>
      </c>
      <c r="Z35" s="28">
        <v>1</v>
      </c>
      <c r="AA35" s="28">
        <v>195</v>
      </c>
      <c r="AC35" s="28">
        <v>16</v>
      </c>
      <c r="AD35" s="28">
        <v>3360</v>
      </c>
      <c r="AE35" s="28">
        <v>4</v>
      </c>
      <c r="AF35" s="28">
        <v>840</v>
      </c>
      <c r="AH35" s="28">
        <f t="shared" si="0"/>
        <v>52</v>
      </c>
      <c r="AI35" s="28">
        <f t="shared" si="1"/>
        <v>9750</v>
      </c>
      <c r="AJ35" s="28">
        <f t="shared" si="2"/>
        <v>10</v>
      </c>
      <c r="AK35" s="28">
        <f t="shared" si="3"/>
        <v>1875</v>
      </c>
      <c r="AM35" s="28">
        <f t="shared" si="8"/>
        <v>52</v>
      </c>
      <c r="AN35" s="28">
        <f t="shared" si="4"/>
        <v>9840</v>
      </c>
      <c r="AO35" s="28">
        <f t="shared" si="5"/>
        <v>9</v>
      </c>
      <c r="AP35" s="28">
        <f t="shared" si="6"/>
        <v>1695</v>
      </c>
      <c r="AR35" s="28">
        <f t="shared" si="9"/>
        <v>0</v>
      </c>
      <c r="AS35" s="28">
        <f t="shared" si="10"/>
        <v>90</v>
      </c>
      <c r="AT35" s="28">
        <f t="shared" si="11"/>
        <v>-1</v>
      </c>
      <c r="AU35" s="28">
        <f t="shared" si="12"/>
        <v>-180</v>
      </c>
    </row>
    <row r="36" spans="1:47" x14ac:dyDescent="0.35">
      <c r="A36" s="26">
        <v>3412230</v>
      </c>
      <c r="B36" s="27" t="str">
        <f>VLOOKUP(A36,Summary!A:B,2,FALSE)</f>
        <v>Fazakerley Primary School</v>
      </c>
      <c r="D36" s="28">
        <v>49</v>
      </c>
      <c r="E36" s="28">
        <v>8085</v>
      </c>
      <c r="F36" s="28">
        <v>15</v>
      </c>
      <c r="G36" s="28">
        <v>2475</v>
      </c>
      <c r="I36" s="28">
        <v>58</v>
      </c>
      <c r="J36" s="28">
        <v>11310</v>
      </c>
      <c r="K36" s="28">
        <v>15</v>
      </c>
      <c r="L36" s="28">
        <v>2925</v>
      </c>
      <c r="N36" s="28">
        <v>38</v>
      </c>
      <c r="O36" s="28">
        <v>7980</v>
      </c>
      <c r="P36" s="28">
        <v>9</v>
      </c>
      <c r="Q36" s="28">
        <v>1890</v>
      </c>
      <c r="S36" s="28">
        <v>49</v>
      </c>
      <c r="T36" s="28">
        <v>8085</v>
      </c>
      <c r="U36" s="28">
        <v>15</v>
      </c>
      <c r="V36" s="28">
        <v>2475</v>
      </c>
      <c r="X36" s="28">
        <v>54</v>
      </c>
      <c r="Y36" s="28">
        <v>10200</v>
      </c>
      <c r="Z36" s="28">
        <v>14</v>
      </c>
      <c r="AA36" s="28">
        <v>2685</v>
      </c>
      <c r="AC36" s="28">
        <v>28</v>
      </c>
      <c r="AD36" s="28">
        <v>4980</v>
      </c>
      <c r="AE36" s="28">
        <v>6</v>
      </c>
      <c r="AF36" s="28">
        <v>1020</v>
      </c>
      <c r="AH36" s="28">
        <f t="shared" si="0"/>
        <v>145</v>
      </c>
      <c r="AI36" s="28">
        <f t="shared" si="1"/>
        <v>27375</v>
      </c>
      <c r="AJ36" s="28">
        <f t="shared" si="2"/>
        <v>39</v>
      </c>
      <c r="AK36" s="28">
        <f t="shared" si="3"/>
        <v>7290</v>
      </c>
      <c r="AM36" s="28">
        <f t="shared" si="8"/>
        <v>131</v>
      </c>
      <c r="AN36" s="28">
        <f t="shared" si="4"/>
        <v>23265</v>
      </c>
      <c r="AO36" s="28">
        <f t="shared" si="5"/>
        <v>35</v>
      </c>
      <c r="AP36" s="28">
        <f t="shared" si="6"/>
        <v>6180</v>
      </c>
      <c r="AR36" s="28">
        <f t="shared" si="9"/>
        <v>-14</v>
      </c>
      <c r="AS36" s="28">
        <f t="shared" si="10"/>
        <v>-4110</v>
      </c>
      <c r="AT36" s="28">
        <f t="shared" si="11"/>
        <v>-4</v>
      </c>
      <c r="AU36" s="28">
        <f t="shared" si="12"/>
        <v>-1110</v>
      </c>
    </row>
    <row r="37" spans="1:47" x14ac:dyDescent="0.35">
      <c r="A37" s="26">
        <v>3413022</v>
      </c>
      <c r="B37" s="27" t="str">
        <f>VLOOKUP(A37,Summary!A:B,2,FALSE)</f>
        <v>Florence Melly Community Primary School</v>
      </c>
      <c r="D37" s="28">
        <v>39</v>
      </c>
      <c r="E37" s="28">
        <v>6435</v>
      </c>
      <c r="F37" s="28">
        <v>10</v>
      </c>
      <c r="G37" s="28">
        <v>1650</v>
      </c>
      <c r="I37" s="28">
        <v>52</v>
      </c>
      <c r="J37" s="28">
        <v>10140</v>
      </c>
      <c r="K37" s="28">
        <v>0</v>
      </c>
      <c r="L37" s="28">
        <v>0</v>
      </c>
      <c r="N37" s="28">
        <v>40</v>
      </c>
      <c r="O37" s="28">
        <v>8400</v>
      </c>
      <c r="P37" s="28">
        <v>10</v>
      </c>
      <c r="Q37" s="28">
        <v>2100</v>
      </c>
      <c r="S37" s="28">
        <v>39</v>
      </c>
      <c r="T37" s="28">
        <v>6435</v>
      </c>
      <c r="U37" s="28">
        <v>10</v>
      </c>
      <c r="V37" s="28">
        <v>1650</v>
      </c>
      <c r="X37" s="28">
        <v>39</v>
      </c>
      <c r="Y37" s="28">
        <v>7605</v>
      </c>
      <c r="Z37" s="28">
        <v>13</v>
      </c>
      <c r="AA37" s="28">
        <v>2535</v>
      </c>
      <c r="AC37" s="28">
        <v>29</v>
      </c>
      <c r="AD37" s="28">
        <v>6090</v>
      </c>
      <c r="AE37" s="28">
        <v>23</v>
      </c>
      <c r="AF37" s="28">
        <v>4830</v>
      </c>
      <c r="AH37" s="28">
        <f t="shared" si="0"/>
        <v>131</v>
      </c>
      <c r="AI37" s="28">
        <f t="shared" si="1"/>
        <v>24975</v>
      </c>
      <c r="AJ37" s="28">
        <f t="shared" si="2"/>
        <v>20</v>
      </c>
      <c r="AK37" s="28">
        <f t="shared" si="3"/>
        <v>3750</v>
      </c>
      <c r="AM37" s="28">
        <f t="shared" si="8"/>
        <v>107</v>
      </c>
      <c r="AN37" s="28">
        <f t="shared" si="4"/>
        <v>20130</v>
      </c>
      <c r="AO37" s="28">
        <f t="shared" si="5"/>
        <v>46</v>
      </c>
      <c r="AP37" s="28">
        <f t="shared" si="6"/>
        <v>9015</v>
      </c>
      <c r="AR37" s="28">
        <f t="shared" si="9"/>
        <v>-24</v>
      </c>
      <c r="AS37" s="28">
        <f t="shared" si="10"/>
        <v>-4845</v>
      </c>
      <c r="AT37" s="28">
        <f t="shared" si="11"/>
        <v>26</v>
      </c>
      <c r="AU37" s="28">
        <f t="shared" si="12"/>
        <v>5265</v>
      </c>
    </row>
    <row r="38" spans="1:47" x14ac:dyDescent="0.35">
      <c r="A38" s="26">
        <v>3412222</v>
      </c>
      <c r="B38" s="27" t="str">
        <f>VLOOKUP(A38,Summary!A:B,2,FALSE)</f>
        <v>Four Oaks Primary School</v>
      </c>
      <c r="D38" s="28">
        <v>38</v>
      </c>
      <c r="E38" s="28">
        <v>6270</v>
      </c>
      <c r="F38" s="28">
        <v>6</v>
      </c>
      <c r="G38" s="28">
        <v>990</v>
      </c>
      <c r="I38" s="28">
        <v>42</v>
      </c>
      <c r="J38" s="28">
        <v>8190</v>
      </c>
      <c r="K38" s="28">
        <v>5</v>
      </c>
      <c r="L38" s="28">
        <v>975</v>
      </c>
      <c r="N38" s="28">
        <v>29</v>
      </c>
      <c r="O38" s="28">
        <v>6090</v>
      </c>
      <c r="P38" s="28">
        <v>6</v>
      </c>
      <c r="Q38" s="28">
        <v>1260</v>
      </c>
      <c r="S38" s="28">
        <v>38</v>
      </c>
      <c r="T38" s="28">
        <v>6270</v>
      </c>
      <c r="U38" s="28">
        <v>6</v>
      </c>
      <c r="V38" s="28">
        <v>990</v>
      </c>
      <c r="X38" s="28">
        <v>44</v>
      </c>
      <c r="Y38" s="28">
        <v>8580</v>
      </c>
      <c r="Z38" s="28">
        <v>8</v>
      </c>
      <c r="AA38" s="28">
        <v>1560</v>
      </c>
      <c r="AC38" s="28">
        <v>22</v>
      </c>
      <c r="AD38" s="28">
        <v>4620</v>
      </c>
      <c r="AE38" s="28">
        <v>3</v>
      </c>
      <c r="AF38" s="28">
        <v>630</v>
      </c>
      <c r="AH38" s="28">
        <f t="shared" si="0"/>
        <v>109</v>
      </c>
      <c r="AI38" s="28">
        <f t="shared" si="1"/>
        <v>20550</v>
      </c>
      <c r="AJ38" s="28">
        <f t="shared" si="2"/>
        <v>17</v>
      </c>
      <c r="AK38" s="28">
        <f t="shared" si="3"/>
        <v>3225</v>
      </c>
      <c r="AM38" s="28">
        <f t="shared" si="8"/>
        <v>104</v>
      </c>
      <c r="AN38" s="28">
        <f t="shared" si="4"/>
        <v>19470</v>
      </c>
      <c r="AO38" s="28">
        <f t="shared" si="5"/>
        <v>17</v>
      </c>
      <c r="AP38" s="28">
        <f t="shared" si="6"/>
        <v>3180</v>
      </c>
      <c r="AR38" s="28">
        <f t="shared" si="9"/>
        <v>-5</v>
      </c>
      <c r="AS38" s="28">
        <f t="shared" si="10"/>
        <v>-1080</v>
      </c>
      <c r="AT38" s="28">
        <f t="shared" si="11"/>
        <v>0</v>
      </c>
      <c r="AU38" s="28">
        <f t="shared" si="12"/>
        <v>-45</v>
      </c>
    </row>
    <row r="39" spans="1:47" x14ac:dyDescent="0.35">
      <c r="A39" s="26">
        <v>3412040</v>
      </c>
      <c r="B39" s="27" t="str">
        <f>VLOOKUP(A39,Summary!A:B,2,FALSE)</f>
        <v>Garston CofE Primary School</v>
      </c>
      <c r="D39" s="28">
        <v>27</v>
      </c>
      <c r="E39" s="28">
        <v>4455</v>
      </c>
      <c r="F39" s="28">
        <v>6</v>
      </c>
      <c r="G39" s="28">
        <v>924</v>
      </c>
      <c r="I39" s="28">
        <v>27</v>
      </c>
      <c r="J39" s="28">
        <v>5265</v>
      </c>
      <c r="K39" s="28">
        <v>1</v>
      </c>
      <c r="L39" s="28">
        <v>195</v>
      </c>
      <c r="N39" s="28">
        <v>20</v>
      </c>
      <c r="O39" s="28">
        <v>3990</v>
      </c>
      <c r="P39" s="28">
        <v>2</v>
      </c>
      <c r="Q39" s="28">
        <v>420</v>
      </c>
      <c r="S39" s="28">
        <v>27</v>
      </c>
      <c r="T39" s="28">
        <v>4455</v>
      </c>
      <c r="U39" s="28">
        <v>6</v>
      </c>
      <c r="V39" s="28">
        <v>924</v>
      </c>
      <c r="X39" s="28">
        <v>28</v>
      </c>
      <c r="Y39" s="28">
        <v>5400</v>
      </c>
      <c r="Z39" s="28">
        <v>7</v>
      </c>
      <c r="AA39" s="28">
        <v>1365</v>
      </c>
      <c r="AC39" s="28">
        <v>23</v>
      </c>
      <c r="AD39" s="28">
        <v>4830</v>
      </c>
      <c r="AE39" s="28">
        <v>6</v>
      </c>
      <c r="AF39" s="28">
        <v>1260</v>
      </c>
      <c r="AH39" s="28">
        <f t="shared" si="0"/>
        <v>74</v>
      </c>
      <c r="AI39" s="28">
        <f t="shared" si="1"/>
        <v>13710</v>
      </c>
      <c r="AJ39" s="28">
        <f t="shared" si="2"/>
        <v>9</v>
      </c>
      <c r="AK39" s="28">
        <f t="shared" si="3"/>
        <v>1539</v>
      </c>
      <c r="AM39" s="28">
        <f t="shared" si="8"/>
        <v>78</v>
      </c>
      <c r="AN39" s="28">
        <f t="shared" si="4"/>
        <v>14685</v>
      </c>
      <c r="AO39" s="28">
        <f t="shared" si="5"/>
        <v>19</v>
      </c>
      <c r="AP39" s="28">
        <f t="shared" si="6"/>
        <v>3549</v>
      </c>
      <c r="AR39" s="28">
        <f t="shared" si="9"/>
        <v>4</v>
      </c>
      <c r="AS39" s="28">
        <f t="shared" si="10"/>
        <v>975</v>
      </c>
      <c r="AT39" s="28">
        <f t="shared" si="11"/>
        <v>10</v>
      </c>
      <c r="AU39" s="28">
        <f t="shared" si="12"/>
        <v>2010</v>
      </c>
    </row>
    <row r="40" spans="1:47" x14ac:dyDescent="0.35">
      <c r="A40" s="26">
        <v>3412064</v>
      </c>
      <c r="B40" s="27" t="str">
        <f>VLOOKUP(A40,Summary!A:B,2,FALSE)</f>
        <v>Gilmour Infant School</v>
      </c>
      <c r="D40" s="28">
        <v>41</v>
      </c>
      <c r="E40" s="28">
        <v>6765</v>
      </c>
      <c r="F40" s="28">
        <v>0</v>
      </c>
      <c r="G40" s="28">
        <v>0</v>
      </c>
      <c r="I40" s="28">
        <v>51</v>
      </c>
      <c r="J40" s="28">
        <v>9945</v>
      </c>
      <c r="K40" s="28">
        <v>0</v>
      </c>
      <c r="L40" s="28">
        <v>0</v>
      </c>
      <c r="N40" s="28">
        <v>39</v>
      </c>
      <c r="O40" s="28">
        <v>8190</v>
      </c>
      <c r="P40" s="28">
        <v>0</v>
      </c>
      <c r="Q40" s="28">
        <v>0</v>
      </c>
      <c r="S40" s="28">
        <v>41</v>
      </c>
      <c r="T40" s="28">
        <v>6765</v>
      </c>
      <c r="U40" s="28">
        <v>0</v>
      </c>
      <c r="V40" s="28">
        <v>0</v>
      </c>
      <c r="X40" s="28">
        <v>41</v>
      </c>
      <c r="Y40" s="28">
        <v>7650</v>
      </c>
      <c r="Z40" s="28">
        <v>2</v>
      </c>
      <c r="AA40" s="28">
        <v>390</v>
      </c>
      <c r="AC40" s="28">
        <v>40</v>
      </c>
      <c r="AD40" s="28">
        <v>8400</v>
      </c>
      <c r="AE40" s="28">
        <v>5</v>
      </c>
      <c r="AF40" s="28">
        <v>1008</v>
      </c>
      <c r="AH40" s="28">
        <f t="shared" si="0"/>
        <v>131</v>
      </c>
      <c r="AI40" s="28">
        <f t="shared" si="1"/>
        <v>24900</v>
      </c>
      <c r="AJ40" s="28">
        <f t="shared" si="2"/>
        <v>0</v>
      </c>
      <c r="AK40" s="28">
        <f t="shared" si="3"/>
        <v>0</v>
      </c>
      <c r="AM40" s="28">
        <f t="shared" si="8"/>
        <v>122</v>
      </c>
      <c r="AN40" s="28">
        <f t="shared" si="4"/>
        <v>22815</v>
      </c>
      <c r="AO40" s="28">
        <f t="shared" si="5"/>
        <v>7</v>
      </c>
      <c r="AP40" s="28">
        <f t="shared" si="6"/>
        <v>1398</v>
      </c>
      <c r="AR40" s="28">
        <f t="shared" si="9"/>
        <v>-9</v>
      </c>
      <c r="AS40" s="28">
        <f t="shared" si="10"/>
        <v>-2085</v>
      </c>
      <c r="AT40" s="28">
        <f t="shared" si="11"/>
        <v>7</v>
      </c>
      <c r="AU40" s="28">
        <f t="shared" si="12"/>
        <v>1398</v>
      </c>
    </row>
    <row r="41" spans="1:47" x14ac:dyDescent="0.35">
      <c r="A41" s="26">
        <v>3412235</v>
      </c>
      <c r="B41" s="27" t="str">
        <f>VLOOKUP(A41,Summary!A:B,2,FALSE)</f>
        <v>Greenbank Primary School</v>
      </c>
      <c r="D41" s="28">
        <v>37</v>
      </c>
      <c r="E41" s="28">
        <v>6105</v>
      </c>
      <c r="F41" s="28">
        <v>9</v>
      </c>
      <c r="G41" s="28">
        <v>1485</v>
      </c>
      <c r="I41" s="28">
        <v>45</v>
      </c>
      <c r="J41" s="28">
        <v>8775</v>
      </c>
      <c r="K41" s="28">
        <v>6</v>
      </c>
      <c r="L41" s="28">
        <v>1170</v>
      </c>
      <c r="N41" s="28">
        <v>30</v>
      </c>
      <c r="O41" s="28">
        <v>6300</v>
      </c>
      <c r="P41" s="28">
        <v>9</v>
      </c>
      <c r="Q41" s="28">
        <v>1890</v>
      </c>
      <c r="S41" s="28">
        <v>37</v>
      </c>
      <c r="T41" s="28">
        <v>6105</v>
      </c>
      <c r="U41" s="28">
        <v>9</v>
      </c>
      <c r="V41" s="28">
        <v>1485</v>
      </c>
      <c r="X41" s="28">
        <v>41</v>
      </c>
      <c r="Y41" s="28">
        <v>7665</v>
      </c>
      <c r="Z41" s="28">
        <v>9</v>
      </c>
      <c r="AA41" s="28">
        <v>1755</v>
      </c>
      <c r="AC41" s="28">
        <v>27</v>
      </c>
      <c r="AD41" s="28">
        <v>5430</v>
      </c>
      <c r="AE41" s="28">
        <v>6</v>
      </c>
      <c r="AF41" s="28">
        <v>1260</v>
      </c>
      <c r="AH41" s="28">
        <f t="shared" si="0"/>
        <v>112</v>
      </c>
      <c r="AI41" s="28">
        <f t="shared" si="1"/>
        <v>21180</v>
      </c>
      <c r="AJ41" s="28">
        <f t="shared" si="2"/>
        <v>24</v>
      </c>
      <c r="AK41" s="28">
        <f t="shared" si="3"/>
        <v>4545</v>
      </c>
      <c r="AM41" s="28">
        <f t="shared" si="8"/>
        <v>105</v>
      </c>
      <c r="AN41" s="28">
        <f t="shared" si="4"/>
        <v>19200</v>
      </c>
      <c r="AO41" s="28">
        <f t="shared" si="5"/>
        <v>24</v>
      </c>
      <c r="AP41" s="28">
        <f t="shared" si="6"/>
        <v>4500</v>
      </c>
      <c r="AR41" s="28">
        <f t="shared" si="9"/>
        <v>-7</v>
      </c>
      <c r="AS41" s="28">
        <f t="shared" si="10"/>
        <v>-1980</v>
      </c>
      <c r="AT41" s="28">
        <f t="shared" si="11"/>
        <v>0</v>
      </c>
      <c r="AU41" s="28">
        <f t="shared" si="12"/>
        <v>-45</v>
      </c>
    </row>
    <row r="42" spans="1:47" x14ac:dyDescent="0.35">
      <c r="A42" s="26">
        <v>3412214</v>
      </c>
      <c r="B42" s="27" t="str">
        <f>VLOOKUP(A42,Summary!A:B,2,FALSE)</f>
        <v>Gwladys Street Primary and Nursery School</v>
      </c>
      <c r="D42" s="28">
        <v>49</v>
      </c>
      <c r="E42" s="28">
        <v>8085</v>
      </c>
      <c r="F42" s="28">
        <v>6</v>
      </c>
      <c r="G42" s="28">
        <v>990</v>
      </c>
      <c r="I42" s="28">
        <v>32</v>
      </c>
      <c r="J42" s="28">
        <v>6123</v>
      </c>
      <c r="K42" s="28">
        <v>0</v>
      </c>
      <c r="L42" s="28">
        <v>0</v>
      </c>
      <c r="N42" s="28">
        <v>32</v>
      </c>
      <c r="O42" s="28">
        <v>6720</v>
      </c>
      <c r="P42" s="28">
        <v>5</v>
      </c>
      <c r="Q42" s="28">
        <v>1050</v>
      </c>
      <c r="S42" s="28">
        <v>49</v>
      </c>
      <c r="T42" s="28">
        <v>8085</v>
      </c>
      <c r="U42" s="28">
        <v>6</v>
      </c>
      <c r="V42" s="28">
        <v>990</v>
      </c>
      <c r="X42" s="28">
        <v>63</v>
      </c>
      <c r="Y42" s="28">
        <v>11610</v>
      </c>
      <c r="Z42" s="28">
        <v>8</v>
      </c>
      <c r="AA42" s="28">
        <v>1560</v>
      </c>
      <c r="AC42" s="28">
        <v>38</v>
      </c>
      <c r="AD42" s="28">
        <v>7980</v>
      </c>
      <c r="AE42" s="28">
        <v>4</v>
      </c>
      <c r="AF42" s="28">
        <v>840</v>
      </c>
      <c r="AH42" s="28">
        <f t="shared" si="0"/>
        <v>113</v>
      </c>
      <c r="AI42" s="28">
        <f t="shared" si="1"/>
        <v>20928</v>
      </c>
      <c r="AJ42" s="28">
        <f t="shared" si="2"/>
        <v>11</v>
      </c>
      <c r="AK42" s="28">
        <f t="shared" si="3"/>
        <v>2040</v>
      </c>
      <c r="AM42" s="28">
        <f t="shared" si="8"/>
        <v>150</v>
      </c>
      <c r="AN42" s="28">
        <f t="shared" si="4"/>
        <v>27675</v>
      </c>
      <c r="AO42" s="28">
        <f t="shared" si="5"/>
        <v>18</v>
      </c>
      <c r="AP42" s="28">
        <f t="shared" si="6"/>
        <v>3390</v>
      </c>
      <c r="AR42" s="28">
        <f t="shared" si="9"/>
        <v>37</v>
      </c>
      <c r="AS42" s="28">
        <f t="shared" si="10"/>
        <v>6747</v>
      </c>
      <c r="AT42" s="28">
        <f t="shared" si="11"/>
        <v>7</v>
      </c>
      <c r="AU42" s="28">
        <f t="shared" si="12"/>
        <v>1350</v>
      </c>
    </row>
    <row r="43" spans="1:47" x14ac:dyDescent="0.35">
      <c r="A43" s="26">
        <v>3412030</v>
      </c>
      <c r="B43" s="27" t="str">
        <f>VLOOKUP(A43,Summary!A:B,2,FALSE)</f>
        <v>Heygreen Primary School</v>
      </c>
      <c r="D43" s="28">
        <v>39</v>
      </c>
      <c r="E43" s="28">
        <v>6435</v>
      </c>
      <c r="F43" s="28">
        <v>4</v>
      </c>
      <c r="G43" s="28">
        <v>660</v>
      </c>
      <c r="I43" s="28">
        <v>39</v>
      </c>
      <c r="J43" s="28">
        <v>7605</v>
      </c>
      <c r="K43" s="28">
        <v>3</v>
      </c>
      <c r="L43" s="28">
        <v>585</v>
      </c>
      <c r="N43" s="28">
        <v>33</v>
      </c>
      <c r="O43" s="28">
        <v>6930</v>
      </c>
      <c r="P43" s="28">
        <v>3</v>
      </c>
      <c r="Q43" s="28">
        <v>630</v>
      </c>
      <c r="S43" s="28">
        <v>39</v>
      </c>
      <c r="T43" s="28">
        <v>6435</v>
      </c>
      <c r="U43" s="28">
        <v>4</v>
      </c>
      <c r="V43" s="28">
        <v>660</v>
      </c>
      <c r="X43" s="28">
        <v>48</v>
      </c>
      <c r="Y43" s="28">
        <v>9030</v>
      </c>
      <c r="Z43" s="28">
        <v>4</v>
      </c>
      <c r="AA43" s="28">
        <v>780</v>
      </c>
      <c r="AC43" s="28">
        <v>28</v>
      </c>
      <c r="AD43" s="28">
        <v>5715</v>
      </c>
      <c r="AE43" s="28">
        <v>3</v>
      </c>
      <c r="AF43" s="28">
        <v>630</v>
      </c>
      <c r="AH43" s="28">
        <f t="shared" si="0"/>
        <v>111</v>
      </c>
      <c r="AI43" s="28">
        <f t="shared" si="1"/>
        <v>20970</v>
      </c>
      <c r="AJ43" s="28">
        <f t="shared" si="2"/>
        <v>10</v>
      </c>
      <c r="AK43" s="28">
        <f t="shared" si="3"/>
        <v>1875</v>
      </c>
      <c r="AM43" s="28">
        <f t="shared" si="8"/>
        <v>115</v>
      </c>
      <c r="AN43" s="28">
        <f t="shared" si="4"/>
        <v>21180</v>
      </c>
      <c r="AO43" s="28">
        <f t="shared" si="5"/>
        <v>11</v>
      </c>
      <c r="AP43" s="28">
        <f t="shared" si="6"/>
        <v>2070</v>
      </c>
      <c r="AR43" s="28">
        <f t="shared" si="9"/>
        <v>4</v>
      </c>
      <c r="AS43" s="28">
        <f t="shared" si="10"/>
        <v>210</v>
      </c>
      <c r="AT43" s="28">
        <f t="shared" si="11"/>
        <v>1</v>
      </c>
      <c r="AU43" s="28">
        <f t="shared" si="12"/>
        <v>195</v>
      </c>
    </row>
    <row r="44" spans="1:47" x14ac:dyDescent="0.35">
      <c r="A44" s="26">
        <v>3413512</v>
      </c>
      <c r="B44" s="27" t="str">
        <f>VLOOKUP(A44,Summary!A:B,2,FALSE)</f>
        <v>Holy Cross Catholic Primary School</v>
      </c>
      <c r="D44" s="28">
        <v>26</v>
      </c>
      <c r="E44" s="28">
        <v>4290</v>
      </c>
      <c r="F44" s="28">
        <v>4</v>
      </c>
      <c r="G44" s="28">
        <v>660</v>
      </c>
      <c r="I44" s="28">
        <v>26</v>
      </c>
      <c r="J44" s="28">
        <v>5070</v>
      </c>
      <c r="K44" s="28">
        <v>6</v>
      </c>
      <c r="L44" s="28">
        <v>1170</v>
      </c>
      <c r="N44" s="28">
        <v>23</v>
      </c>
      <c r="O44" s="28">
        <v>4830</v>
      </c>
      <c r="P44" s="28">
        <v>3</v>
      </c>
      <c r="Q44" s="28">
        <v>630</v>
      </c>
      <c r="S44" s="28">
        <v>26</v>
      </c>
      <c r="T44" s="28">
        <v>4290</v>
      </c>
      <c r="U44" s="28">
        <v>4</v>
      </c>
      <c r="V44" s="28">
        <v>660</v>
      </c>
      <c r="X44" s="28">
        <v>34</v>
      </c>
      <c r="Y44" s="28">
        <v>6210</v>
      </c>
      <c r="Z44" s="28">
        <v>6</v>
      </c>
      <c r="AA44" s="28">
        <v>1050</v>
      </c>
      <c r="AC44" s="28">
        <v>12</v>
      </c>
      <c r="AD44" s="28">
        <v>2400</v>
      </c>
      <c r="AE44" s="28">
        <v>3</v>
      </c>
      <c r="AF44" s="28">
        <v>630</v>
      </c>
      <c r="AH44" s="28">
        <f t="shared" si="0"/>
        <v>75</v>
      </c>
      <c r="AI44" s="28">
        <f t="shared" si="1"/>
        <v>14190</v>
      </c>
      <c r="AJ44" s="28">
        <f t="shared" si="2"/>
        <v>13</v>
      </c>
      <c r="AK44" s="28">
        <f t="shared" si="3"/>
        <v>2460</v>
      </c>
      <c r="AM44" s="28">
        <f t="shared" si="8"/>
        <v>72</v>
      </c>
      <c r="AN44" s="28">
        <f t="shared" si="4"/>
        <v>12900</v>
      </c>
      <c r="AO44" s="28">
        <f t="shared" si="5"/>
        <v>13</v>
      </c>
      <c r="AP44" s="28">
        <f t="shared" si="6"/>
        <v>2340</v>
      </c>
      <c r="AR44" s="28">
        <f t="shared" si="9"/>
        <v>-3</v>
      </c>
      <c r="AS44" s="28">
        <f t="shared" si="10"/>
        <v>-1290</v>
      </c>
      <c r="AT44" s="28">
        <f t="shared" si="11"/>
        <v>0</v>
      </c>
      <c r="AU44" s="28">
        <f t="shared" si="12"/>
        <v>-120</v>
      </c>
    </row>
    <row r="45" spans="1:47" x14ac:dyDescent="0.35">
      <c r="A45" s="26">
        <v>3412176</v>
      </c>
      <c r="B45" s="27" t="str">
        <f>VLOOKUP(A45,Summary!A:B,2,FALSE)</f>
        <v>Holy Family Catholic Primary School</v>
      </c>
      <c r="D45" s="28">
        <v>15</v>
      </c>
      <c r="E45" s="28">
        <v>2475</v>
      </c>
      <c r="F45" s="28">
        <v>0</v>
      </c>
      <c r="G45" s="28">
        <v>0</v>
      </c>
      <c r="I45" s="28">
        <v>21</v>
      </c>
      <c r="J45" s="28">
        <v>4095</v>
      </c>
      <c r="K45" s="28">
        <v>0</v>
      </c>
      <c r="L45" s="28">
        <v>0</v>
      </c>
      <c r="N45" s="28">
        <v>14</v>
      </c>
      <c r="O45" s="28">
        <v>2940</v>
      </c>
      <c r="P45" s="28">
        <v>0</v>
      </c>
      <c r="Q45" s="28">
        <v>0</v>
      </c>
      <c r="S45" s="28">
        <v>15</v>
      </c>
      <c r="T45" s="28">
        <v>2475</v>
      </c>
      <c r="U45" s="28">
        <v>0</v>
      </c>
      <c r="V45" s="28">
        <v>0</v>
      </c>
      <c r="X45" s="28">
        <v>14</v>
      </c>
      <c r="Y45" s="28">
        <v>2490</v>
      </c>
      <c r="Z45" s="28">
        <v>0</v>
      </c>
      <c r="AA45" s="28">
        <v>0</v>
      </c>
      <c r="AC45" s="28">
        <v>17</v>
      </c>
      <c r="AD45" s="28">
        <v>3405</v>
      </c>
      <c r="AE45" s="28">
        <v>0</v>
      </c>
      <c r="AF45" s="28">
        <v>0</v>
      </c>
      <c r="AH45" s="28">
        <f t="shared" si="0"/>
        <v>50</v>
      </c>
      <c r="AI45" s="28">
        <f t="shared" si="1"/>
        <v>9510</v>
      </c>
      <c r="AJ45" s="28">
        <f t="shared" si="2"/>
        <v>0</v>
      </c>
      <c r="AK45" s="28">
        <f t="shared" si="3"/>
        <v>0</v>
      </c>
      <c r="AM45" s="28">
        <f t="shared" si="8"/>
        <v>46</v>
      </c>
      <c r="AN45" s="28">
        <f t="shared" si="4"/>
        <v>8370</v>
      </c>
      <c r="AO45" s="28">
        <f t="shared" si="5"/>
        <v>0</v>
      </c>
      <c r="AP45" s="28">
        <f t="shared" si="6"/>
        <v>0</v>
      </c>
      <c r="AR45" s="28">
        <f t="shared" si="9"/>
        <v>-4</v>
      </c>
      <c r="AS45" s="28">
        <f t="shared" si="10"/>
        <v>-1140</v>
      </c>
      <c r="AT45" s="28">
        <f t="shared" si="11"/>
        <v>0</v>
      </c>
      <c r="AU45" s="28">
        <f t="shared" si="12"/>
        <v>0</v>
      </c>
    </row>
    <row r="46" spans="1:47" x14ac:dyDescent="0.35">
      <c r="A46" s="26">
        <v>3413513</v>
      </c>
      <c r="B46" s="27" t="str">
        <f>VLOOKUP(A46,Summary!A:B,2,FALSE)</f>
        <v>Holy Name Catholic Primary School</v>
      </c>
      <c r="D46" s="28">
        <v>27</v>
      </c>
      <c r="E46" s="28">
        <v>4455</v>
      </c>
      <c r="F46" s="28">
        <v>22</v>
      </c>
      <c r="G46" s="28">
        <v>3630</v>
      </c>
      <c r="I46" s="28">
        <v>29</v>
      </c>
      <c r="J46" s="28">
        <v>5655</v>
      </c>
      <c r="K46" s="28">
        <v>18</v>
      </c>
      <c r="L46" s="28">
        <v>3510</v>
      </c>
      <c r="N46" s="28">
        <v>23</v>
      </c>
      <c r="O46" s="28">
        <v>4830</v>
      </c>
      <c r="P46" s="28">
        <v>14</v>
      </c>
      <c r="Q46" s="28">
        <v>2940</v>
      </c>
      <c r="S46" s="28">
        <v>27</v>
      </c>
      <c r="T46" s="28">
        <v>4455</v>
      </c>
      <c r="U46" s="28">
        <v>22</v>
      </c>
      <c r="V46" s="28">
        <v>3630</v>
      </c>
      <c r="X46" s="28">
        <v>27</v>
      </c>
      <c r="Y46" s="28">
        <v>5265</v>
      </c>
      <c r="Z46" s="28">
        <v>21</v>
      </c>
      <c r="AA46" s="28">
        <v>4095</v>
      </c>
      <c r="AC46" s="28">
        <v>25</v>
      </c>
      <c r="AD46" s="28">
        <v>5250</v>
      </c>
      <c r="AE46" s="28">
        <v>7</v>
      </c>
      <c r="AF46" s="28">
        <v>1470</v>
      </c>
      <c r="AH46" s="28">
        <f t="shared" ref="AH46:AH77" si="13">D46+I46+N46</f>
        <v>79</v>
      </c>
      <c r="AI46" s="28">
        <f t="shared" ref="AI46:AI77" si="14">E46+J46+O46</f>
        <v>14940</v>
      </c>
      <c r="AJ46" s="28">
        <f t="shared" ref="AJ46:AJ77" si="15">F46+K46+P46</f>
        <v>54</v>
      </c>
      <c r="AK46" s="28">
        <f t="shared" ref="AK46:AK77" si="16">G46+L46+Q46</f>
        <v>10080</v>
      </c>
      <c r="AM46" s="28">
        <f t="shared" ref="AM46:AM77" si="17">S46+X46+AC46</f>
        <v>79</v>
      </c>
      <c r="AN46" s="28">
        <f t="shared" ref="AN46:AN77" si="18">T46+Y46+AD46</f>
        <v>14970</v>
      </c>
      <c r="AO46" s="28">
        <f t="shared" ref="AO46:AO77" si="19">U46+Z46+AE46</f>
        <v>50</v>
      </c>
      <c r="AP46" s="28">
        <f t="shared" ref="AP46:AP77" si="20">V46+AA46+AF46</f>
        <v>9195</v>
      </c>
      <c r="AR46" s="28">
        <f t="shared" si="9"/>
        <v>0</v>
      </c>
      <c r="AS46" s="28">
        <f t="shared" si="10"/>
        <v>30</v>
      </c>
      <c r="AT46" s="28">
        <f t="shared" si="11"/>
        <v>-4</v>
      </c>
      <c r="AU46" s="28">
        <f t="shared" si="12"/>
        <v>-885</v>
      </c>
    </row>
    <row r="47" spans="1:47" x14ac:dyDescent="0.35">
      <c r="A47" s="26">
        <v>3413514</v>
      </c>
      <c r="B47" s="27" t="str">
        <f>VLOOKUP(A47,Summary!A:B,2,FALSE)</f>
        <v>Holy Trinity Catholic Primary School</v>
      </c>
      <c r="D47" s="28">
        <v>18</v>
      </c>
      <c r="E47" s="28">
        <v>2970</v>
      </c>
      <c r="F47" s="28">
        <v>2</v>
      </c>
      <c r="G47" s="28">
        <v>330</v>
      </c>
      <c r="I47" s="28">
        <v>33</v>
      </c>
      <c r="J47" s="28">
        <v>6435</v>
      </c>
      <c r="K47" s="28">
        <v>10</v>
      </c>
      <c r="L47" s="28">
        <v>1950</v>
      </c>
      <c r="N47" s="28">
        <v>9</v>
      </c>
      <c r="O47" s="28">
        <v>1890</v>
      </c>
      <c r="P47" s="28">
        <v>2</v>
      </c>
      <c r="Q47" s="28">
        <v>420</v>
      </c>
      <c r="S47" s="28">
        <v>18</v>
      </c>
      <c r="T47" s="28">
        <v>2970</v>
      </c>
      <c r="U47" s="28">
        <v>2</v>
      </c>
      <c r="V47" s="28">
        <v>330</v>
      </c>
      <c r="X47" s="28">
        <v>35</v>
      </c>
      <c r="Y47" s="28">
        <v>6825</v>
      </c>
      <c r="Z47" s="28">
        <v>5</v>
      </c>
      <c r="AA47" s="28">
        <v>975</v>
      </c>
      <c r="AC47" s="28">
        <v>14</v>
      </c>
      <c r="AD47" s="28">
        <v>2865</v>
      </c>
      <c r="AE47" s="28">
        <v>0</v>
      </c>
      <c r="AF47" s="28">
        <v>0</v>
      </c>
      <c r="AH47" s="28">
        <f t="shared" si="13"/>
        <v>60</v>
      </c>
      <c r="AI47" s="28">
        <f t="shared" si="14"/>
        <v>11295</v>
      </c>
      <c r="AJ47" s="28">
        <f t="shared" si="15"/>
        <v>14</v>
      </c>
      <c r="AK47" s="28">
        <f t="shared" si="16"/>
        <v>2700</v>
      </c>
      <c r="AM47" s="28">
        <f t="shared" si="17"/>
        <v>67</v>
      </c>
      <c r="AN47" s="28">
        <f t="shared" si="18"/>
        <v>12660</v>
      </c>
      <c r="AO47" s="28">
        <f t="shared" si="19"/>
        <v>7</v>
      </c>
      <c r="AP47" s="28">
        <f t="shared" si="20"/>
        <v>1305</v>
      </c>
      <c r="AR47" s="28">
        <f t="shared" si="9"/>
        <v>7</v>
      </c>
      <c r="AS47" s="28">
        <f t="shared" si="10"/>
        <v>1365</v>
      </c>
      <c r="AT47" s="28">
        <f t="shared" si="11"/>
        <v>-7</v>
      </c>
      <c r="AU47" s="28">
        <f t="shared" si="12"/>
        <v>-1395</v>
      </c>
    </row>
    <row r="48" spans="1:47" x14ac:dyDescent="0.35">
      <c r="A48" s="26">
        <v>3412242</v>
      </c>
      <c r="B48" s="27" t="str">
        <f>VLOOKUP(A48,Summary!A:B,2,FALSE)</f>
        <v>Kensington Primary School</v>
      </c>
      <c r="D48" s="28">
        <v>31</v>
      </c>
      <c r="E48" s="28">
        <v>5115</v>
      </c>
      <c r="F48" s="28">
        <v>5</v>
      </c>
      <c r="G48" s="28">
        <v>825</v>
      </c>
      <c r="I48" s="28">
        <v>44</v>
      </c>
      <c r="J48" s="28">
        <v>8580</v>
      </c>
      <c r="K48" s="28">
        <v>3</v>
      </c>
      <c r="L48" s="28">
        <v>585</v>
      </c>
      <c r="N48" s="28">
        <v>20</v>
      </c>
      <c r="O48" s="28">
        <v>4200</v>
      </c>
      <c r="P48" s="28">
        <v>2</v>
      </c>
      <c r="Q48" s="28">
        <v>420</v>
      </c>
      <c r="S48" s="28">
        <v>31</v>
      </c>
      <c r="T48" s="28">
        <v>5115</v>
      </c>
      <c r="U48" s="28">
        <v>5</v>
      </c>
      <c r="V48" s="28">
        <v>825</v>
      </c>
      <c r="X48" s="28">
        <v>39</v>
      </c>
      <c r="Y48" s="28">
        <v>6750</v>
      </c>
      <c r="Z48" s="28">
        <v>5</v>
      </c>
      <c r="AA48" s="28">
        <v>975</v>
      </c>
      <c r="AC48" s="28">
        <v>35</v>
      </c>
      <c r="AD48" s="28">
        <v>7005</v>
      </c>
      <c r="AE48" s="28">
        <v>4</v>
      </c>
      <c r="AF48" s="28">
        <v>840</v>
      </c>
      <c r="AH48" s="28">
        <f t="shared" si="13"/>
        <v>95</v>
      </c>
      <c r="AI48" s="28">
        <f t="shared" si="14"/>
        <v>17895</v>
      </c>
      <c r="AJ48" s="28">
        <f t="shared" si="15"/>
        <v>10</v>
      </c>
      <c r="AK48" s="28">
        <f t="shared" si="16"/>
        <v>1830</v>
      </c>
      <c r="AM48" s="28">
        <f t="shared" si="17"/>
        <v>105</v>
      </c>
      <c r="AN48" s="28">
        <f t="shared" si="18"/>
        <v>18870</v>
      </c>
      <c r="AO48" s="28">
        <f t="shared" si="19"/>
        <v>14</v>
      </c>
      <c r="AP48" s="28">
        <f t="shared" si="20"/>
        <v>2640</v>
      </c>
      <c r="AR48" s="28">
        <f t="shared" si="9"/>
        <v>10</v>
      </c>
      <c r="AS48" s="28">
        <f t="shared" si="10"/>
        <v>975</v>
      </c>
      <c r="AT48" s="28">
        <f t="shared" si="11"/>
        <v>4</v>
      </c>
      <c r="AU48" s="28">
        <f t="shared" si="12"/>
        <v>810</v>
      </c>
    </row>
    <row r="49" spans="1:47" x14ac:dyDescent="0.35">
      <c r="A49" s="26">
        <v>3412229</v>
      </c>
      <c r="B49" s="27" t="str">
        <f>VLOOKUP(A49,Summary!A:B,2,FALSE)</f>
        <v>Kingsley Community Primary</v>
      </c>
      <c r="D49" s="28">
        <v>57</v>
      </c>
      <c r="E49" s="28">
        <v>9405</v>
      </c>
      <c r="F49" s="28">
        <v>0</v>
      </c>
      <c r="G49" s="28">
        <v>0</v>
      </c>
      <c r="I49" s="28">
        <v>57</v>
      </c>
      <c r="J49" s="28">
        <v>11115</v>
      </c>
      <c r="K49" s="28">
        <v>0</v>
      </c>
      <c r="L49" s="28">
        <v>0</v>
      </c>
      <c r="N49" s="28">
        <v>42</v>
      </c>
      <c r="O49" s="28">
        <v>8820</v>
      </c>
      <c r="P49" s="28">
        <v>0</v>
      </c>
      <c r="Q49" s="28">
        <v>0</v>
      </c>
      <c r="S49" s="28">
        <v>57</v>
      </c>
      <c r="T49" s="28">
        <v>9405</v>
      </c>
      <c r="U49" s="28">
        <v>0</v>
      </c>
      <c r="V49" s="28">
        <v>0</v>
      </c>
      <c r="X49" s="28">
        <v>65</v>
      </c>
      <c r="Y49" s="28">
        <v>12210</v>
      </c>
      <c r="Z49" s="28">
        <v>0</v>
      </c>
      <c r="AA49" s="28">
        <v>0</v>
      </c>
      <c r="AC49" s="28">
        <v>47</v>
      </c>
      <c r="AD49" s="28">
        <v>9390</v>
      </c>
      <c r="AE49" s="28">
        <v>0</v>
      </c>
      <c r="AF49" s="28">
        <v>0</v>
      </c>
      <c r="AH49" s="28">
        <f t="shared" si="13"/>
        <v>156</v>
      </c>
      <c r="AI49" s="28">
        <f t="shared" si="14"/>
        <v>29340</v>
      </c>
      <c r="AJ49" s="28">
        <f t="shared" si="15"/>
        <v>0</v>
      </c>
      <c r="AK49" s="28">
        <f t="shared" si="16"/>
        <v>0</v>
      </c>
      <c r="AM49" s="28">
        <f t="shared" si="17"/>
        <v>169</v>
      </c>
      <c r="AN49" s="28">
        <f t="shared" si="18"/>
        <v>31005</v>
      </c>
      <c r="AO49" s="28">
        <f t="shared" si="19"/>
        <v>0</v>
      </c>
      <c r="AP49" s="28">
        <f t="shared" si="20"/>
        <v>0</v>
      </c>
      <c r="AR49" s="28">
        <f t="shared" si="9"/>
        <v>13</v>
      </c>
      <c r="AS49" s="28">
        <f t="shared" si="10"/>
        <v>1665</v>
      </c>
      <c r="AT49" s="28">
        <f t="shared" si="11"/>
        <v>0</v>
      </c>
      <c r="AU49" s="28">
        <f t="shared" si="12"/>
        <v>0</v>
      </c>
    </row>
    <row r="50" spans="1:47" x14ac:dyDescent="0.35">
      <c r="A50" s="26">
        <v>3412232</v>
      </c>
      <c r="B50" s="27" t="str">
        <f>VLOOKUP(A50,Summary!A:B,2,FALSE)</f>
        <v>Kirkdale St Lawrence CofE Primary School</v>
      </c>
      <c r="D50" s="28">
        <v>19</v>
      </c>
      <c r="E50" s="28">
        <v>3135</v>
      </c>
      <c r="F50" s="28">
        <v>0</v>
      </c>
      <c r="G50" s="28">
        <v>0</v>
      </c>
      <c r="I50" s="28">
        <v>24</v>
      </c>
      <c r="J50" s="28">
        <v>4680</v>
      </c>
      <c r="K50" s="28">
        <v>0</v>
      </c>
      <c r="L50" s="28">
        <v>0</v>
      </c>
      <c r="N50" s="28">
        <v>12</v>
      </c>
      <c r="O50" s="28">
        <v>2520</v>
      </c>
      <c r="P50" s="28">
        <v>0</v>
      </c>
      <c r="Q50" s="28">
        <v>0</v>
      </c>
      <c r="S50" s="28">
        <v>19</v>
      </c>
      <c r="T50" s="28">
        <v>3135</v>
      </c>
      <c r="U50" s="28">
        <v>0</v>
      </c>
      <c r="V50" s="28">
        <v>0</v>
      </c>
      <c r="X50" s="28">
        <v>26</v>
      </c>
      <c r="Y50" s="28">
        <v>4590</v>
      </c>
      <c r="Z50" s="28">
        <v>0</v>
      </c>
      <c r="AA50" s="28">
        <v>0</v>
      </c>
      <c r="AC50" s="28">
        <v>25</v>
      </c>
      <c r="AD50" s="28">
        <v>5055</v>
      </c>
      <c r="AE50" s="28">
        <v>3</v>
      </c>
      <c r="AF50" s="28">
        <v>585</v>
      </c>
      <c r="AH50" s="28">
        <f t="shared" si="13"/>
        <v>55</v>
      </c>
      <c r="AI50" s="28">
        <f t="shared" si="14"/>
        <v>10335</v>
      </c>
      <c r="AJ50" s="28">
        <f t="shared" si="15"/>
        <v>0</v>
      </c>
      <c r="AK50" s="28">
        <f t="shared" si="16"/>
        <v>0</v>
      </c>
      <c r="AM50" s="28">
        <f t="shared" si="17"/>
        <v>70</v>
      </c>
      <c r="AN50" s="28">
        <f t="shared" si="18"/>
        <v>12780</v>
      </c>
      <c r="AO50" s="28">
        <f t="shared" si="19"/>
        <v>3</v>
      </c>
      <c r="AP50" s="28">
        <f t="shared" si="20"/>
        <v>585</v>
      </c>
      <c r="AR50" s="28">
        <f t="shared" si="9"/>
        <v>15</v>
      </c>
      <c r="AS50" s="28">
        <f t="shared" si="10"/>
        <v>2445</v>
      </c>
      <c r="AT50" s="28">
        <f t="shared" si="11"/>
        <v>3</v>
      </c>
      <c r="AU50" s="28">
        <f t="shared" si="12"/>
        <v>585</v>
      </c>
    </row>
    <row r="51" spans="1:47" x14ac:dyDescent="0.35">
      <c r="A51" s="26">
        <v>3412086</v>
      </c>
      <c r="B51" s="27" t="str">
        <f>VLOOKUP(A51,Summary!A:B,2,FALSE)</f>
        <v>Knotty Ash Primary School</v>
      </c>
      <c r="D51" s="28">
        <v>31</v>
      </c>
      <c r="E51" s="28">
        <v>5115</v>
      </c>
      <c r="F51" s="28">
        <v>12</v>
      </c>
      <c r="G51" s="28">
        <v>1980</v>
      </c>
      <c r="I51" s="28">
        <v>35</v>
      </c>
      <c r="J51" s="28">
        <v>6825</v>
      </c>
      <c r="K51" s="28">
        <v>12</v>
      </c>
      <c r="L51" s="28">
        <v>2340</v>
      </c>
      <c r="N51" s="28">
        <v>24</v>
      </c>
      <c r="O51" s="28">
        <v>5040</v>
      </c>
      <c r="P51" s="28">
        <v>9</v>
      </c>
      <c r="Q51" s="28">
        <v>1890</v>
      </c>
      <c r="S51" s="28">
        <v>31</v>
      </c>
      <c r="T51" s="28">
        <v>5115</v>
      </c>
      <c r="U51" s="28">
        <v>12</v>
      </c>
      <c r="V51" s="28">
        <v>1980</v>
      </c>
      <c r="X51" s="28">
        <v>30</v>
      </c>
      <c r="Y51" s="28">
        <v>5850</v>
      </c>
      <c r="Z51" s="28">
        <v>13</v>
      </c>
      <c r="AA51" s="28">
        <v>2535</v>
      </c>
      <c r="AC51" s="28">
        <v>14</v>
      </c>
      <c r="AD51" s="28">
        <v>2940</v>
      </c>
      <c r="AE51" s="28">
        <v>10</v>
      </c>
      <c r="AF51" s="28">
        <v>2100</v>
      </c>
      <c r="AH51" s="28">
        <f t="shared" si="13"/>
        <v>90</v>
      </c>
      <c r="AI51" s="28">
        <f t="shared" si="14"/>
        <v>16980</v>
      </c>
      <c r="AJ51" s="28">
        <f t="shared" si="15"/>
        <v>33</v>
      </c>
      <c r="AK51" s="28">
        <f t="shared" si="16"/>
        <v>6210</v>
      </c>
      <c r="AM51" s="28">
        <f t="shared" si="17"/>
        <v>75</v>
      </c>
      <c r="AN51" s="28">
        <f t="shared" si="18"/>
        <v>13905</v>
      </c>
      <c r="AO51" s="28">
        <f t="shared" si="19"/>
        <v>35</v>
      </c>
      <c r="AP51" s="28">
        <f t="shared" si="20"/>
        <v>6615</v>
      </c>
      <c r="AR51" s="28">
        <f t="shared" si="9"/>
        <v>-15</v>
      </c>
      <c r="AS51" s="28">
        <f t="shared" si="10"/>
        <v>-3075</v>
      </c>
      <c r="AT51" s="28">
        <f t="shared" si="11"/>
        <v>2</v>
      </c>
      <c r="AU51" s="28">
        <f t="shared" si="12"/>
        <v>405</v>
      </c>
    </row>
    <row r="52" spans="1:47" x14ac:dyDescent="0.35">
      <c r="A52" s="26">
        <v>3412221</v>
      </c>
      <c r="B52" s="27" t="str">
        <f>VLOOKUP(A52,Summary!A:B,2,FALSE)</f>
        <v>Lawrence Community Primary School</v>
      </c>
      <c r="D52" s="28">
        <v>27</v>
      </c>
      <c r="E52" s="28">
        <v>4455</v>
      </c>
      <c r="F52" s="28">
        <v>0</v>
      </c>
      <c r="G52" s="28">
        <v>0</v>
      </c>
      <c r="I52" s="28">
        <v>41</v>
      </c>
      <c r="J52" s="28">
        <v>7995</v>
      </c>
      <c r="K52" s="28">
        <v>0</v>
      </c>
      <c r="L52" s="28">
        <v>0</v>
      </c>
      <c r="N52" s="28">
        <v>24</v>
      </c>
      <c r="O52" s="28">
        <v>5040</v>
      </c>
      <c r="P52" s="28">
        <v>0</v>
      </c>
      <c r="Q52" s="28">
        <v>0</v>
      </c>
      <c r="S52" s="28">
        <v>27</v>
      </c>
      <c r="T52" s="28">
        <v>4455</v>
      </c>
      <c r="U52" s="28">
        <v>0</v>
      </c>
      <c r="V52" s="28">
        <v>0</v>
      </c>
      <c r="X52" s="28">
        <v>32</v>
      </c>
      <c r="Y52" s="28">
        <v>5820</v>
      </c>
      <c r="Z52" s="28">
        <v>0</v>
      </c>
      <c r="AA52" s="28">
        <v>0</v>
      </c>
      <c r="AC52" s="28">
        <v>11</v>
      </c>
      <c r="AD52" s="28">
        <v>1995</v>
      </c>
      <c r="AE52" s="28">
        <v>0</v>
      </c>
      <c r="AF52" s="28">
        <v>0</v>
      </c>
      <c r="AH52" s="28">
        <f t="shared" si="13"/>
        <v>92</v>
      </c>
      <c r="AI52" s="28">
        <f t="shared" si="14"/>
        <v>17490</v>
      </c>
      <c r="AJ52" s="28">
        <f t="shared" si="15"/>
        <v>0</v>
      </c>
      <c r="AK52" s="28">
        <f t="shared" si="16"/>
        <v>0</v>
      </c>
      <c r="AM52" s="28">
        <f t="shared" si="17"/>
        <v>70</v>
      </c>
      <c r="AN52" s="28">
        <f t="shared" si="18"/>
        <v>12270</v>
      </c>
      <c r="AO52" s="28">
        <f t="shared" si="19"/>
        <v>0</v>
      </c>
      <c r="AP52" s="28">
        <f t="shared" si="20"/>
        <v>0</v>
      </c>
      <c r="AR52" s="28">
        <f t="shared" si="9"/>
        <v>-22</v>
      </c>
      <c r="AS52" s="28">
        <f t="shared" si="10"/>
        <v>-5220</v>
      </c>
      <c r="AT52" s="28">
        <f t="shared" si="11"/>
        <v>0</v>
      </c>
      <c r="AU52" s="28">
        <f t="shared" si="12"/>
        <v>0</v>
      </c>
    </row>
    <row r="53" spans="1:47" x14ac:dyDescent="0.35">
      <c r="A53" s="26">
        <v>3413021</v>
      </c>
      <c r="B53" s="27" t="str">
        <f>VLOOKUP(A53,Summary!A:B,2,FALSE)</f>
        <v>Leamington Community Primary School</v>
      </c>
      <c r="D53" s="28">
        <v>82</v>
      </c>
      <c r="E53" s="28">
        <v>13530</v>
      </c>
      <c r="F53" s="28">
        <v>15</v>
      </c>
      <c r="G53" s="28">
        <v>2475</v>
      </c>
      <c r="I53" s="28">
        <v>135</v>
      </c>
      <c r="J53" s="28">
        <v>26325</v>
      </c>
      <c r="K53" s="28">
        <v>24</v>
      </c>
      <c r="L53" s="28">
        <v>4680</v>
      </c>
      <c r="N53" s="28">
        <v>75</v>
      </c>
      <c r="O53" s="28">
        <v>15750</v>
      </c>
      <c r="P53" s="28">
        <v>10</v>
      </c>
      <c r="Q53" s="28">
        <v>2100</v>
      </c>
      <c r="S53" s="28">
        <v>82</v>
      </c>
      <c r="T53" s="28">
        <v>13530</v>
      </c>
      <c r="U53" s="28">
        <v>15</v>
      </c>
      <c r="V53" s="28">
        <v>2475</v>
      </c>
      <c r="X53" s="28">
        <v>103</v>
      </c>
      <c r="Y53" s="28">
        <v>19455</v>
      </c>
      <c r="Z53" s="28">
        <v>20</v>
      </c>
      <c r="AA53" s="28">
        <v>3840</v>
      </c>
      <c r="AC53" s="28">
        <v>51</v>
      </c>
      <c r="AD53" s="28">
        <v>9690</v>
      </c>
      <c r="AE53" s="28">
        <v>10</v>
      </c>
      <c r="AF53" s="28">
        <v>1935</v>
      </c>
      <c r="AH53" s="28">
        <f t="shared" si="13"/>
        <v>292</v>
      </c>
      <c r="AI53" s="28">
        <f t="shared" si="14"/>
        <v>55605</v>
      </c>
      <c r="AJ53" s="28">
        <f t="shared" si="15"/>
        <v>49</v>
      </c>
      <c r="AK53" s="28">
        <f t="shared" si="16"/>
        <v>9255</v>
      </c>
      <c r="AM53" s="28">
        <f t="shared" si="17"/>
        <v>236</v>
      </c>
      <c r="AN53" s="28">
        <f t="shared" si="18"/>
        <v>42675</v>
      </c>
      <c r="AO53" s="28">
        <f t="shared" si="19"/>
        <v>45</v>
      </c>
      <c r="AP53" s="28">
        <f t="shared" si="20"/>
        <v>8250</v>
      </c>
      <c r="AR53" s="28">
        <f t="shared" si="9"/>
        <v>-56</v>
      </c>
      <c r="AS53" s="28">
        <f t="shared" si="10"/>
        <v>-12930</v>
      </c>
      <c r="AT53" s="28">
        <f t="shared" si="11"/>
        <v>-4</v>
      </c>
      <c r="AU53" s="28">
        <f t="shared" si="12"/>
        <v>-1005</v>
      </c>
    </row>
    <row r="54" spans="1:47" x14ac:dyDescent="0.35">
      <c r="A54" s="26">
        <v>3412093</v>
      </c>
      <c r="B54" s="27" t="str">
        <f>VLOOKUP(A54,Summary!A:B,2,FALSE)</f>
        <v>Lister Infants School</v>
      </c>
      <c r="D54" s="28">
        <v>40</v>
      </c>
      <c r="E54" s="28">
        <v>6600</v>
      </c>
      <c r="F54" s="28">
        <v>12</v>
      </c>
      <c r="G54" s="28">
        <v>1980</v>
      </c>
      <c r="I54" s="28">
        <v>53</v>
      </c>
      <c r="J54" s="28">
        <v>10335</v>
      </c>
      <c r="K54" s="28">
        <v>20</v>
      </c>
      <c r="L54" s="28">
        <v>3900</v>
      </c>
      <c r="N54" s="28">
        <v>30</v>
      </c>
      <c r="O54" s="28">
        <v>6300</v>
      </c>
      <c r="P54" s="28">
        <v>9</v>
      </c>
      <c r="Q54" s="28">
        <v>1890</v>
      </c>
      <c r="S54" s="28">
        <v>40</v>
      </c>
      <c r="T54" s="28">
        <v>6600</v>
      </c>
      <c r="U54" s="28">
        <v>12</v>
      </c>
      <c r="V54" s="28">
        <v>1980</v>
      </c>
      <c r="X54" s="28">
        <v>36</v>
      </c>
      <c r="Y54" s="28">
        <v>6870</v>
      </c>
      <c r="Z54" s="28">
        <v>13</v>
      </c>
      <c r="AA54" s="28">
        <v>2535</v>
      </c>
      <c r="AC54" s="28">
        <v>37</v>
      </c>
      <c r="AD54" s="28">
        <v>7350</v>
      </c>
      <c r="AE54" s="28">
        <v>8</v>
      </c>
      <c r="AF54" s="28">
        <v>1680</v>
      </c>
      <c r="AH54" s="28">
        <f t="shared" si="13"/>
        <v>123</v>
      </c>
      <c r="AI54" s="28">
        <f t="shared" si="14"/>
        <v>23235</v>
      </c>
      <c r="AJ54" s="28">
        <f t="shared" si="15"/>
        <v>41</v>
      </c>
      <c r="AK54" s="28">
        <f t="shared" si="16"/>
        <v>7770</v>
      </c>
      <c r="AM54" s="28">
        <f t="shared" si="17"/>
        <v>113</v>
      </c>
      <c r="AN54" s="28">
        <f t="shared" si="18"/>
        <v>20820</v>
      </c>
      <c r="AO54" s="28">
        <f t="shared" si="19"/>
        <v>33</v>
      </c>
      <c r="AP54" s="28">
        <f t="shared" si="20"/>
        <v>6195</v>
      </c>
      <c r="AR54" s="28">
        <f t="shared" si="9"/>
        <v>-10</v>
      </c>
      <c r="AS54" s="28">
        <f t="shared" si="10"/>
        <v>-2415</v>
      </c>
      <c r="AT54" s="28">
        <f t="shared" si="11"/>
        <v>-8</v>
      </c>
      <c r="AU54" s="28">
        <f t="shared" si="12"/>
        <v>-1575</v>
      </c>
    </row>
    <row r="55" spans="1:47" x14ac:dyDescent="0.35">
      <c r="A55" s="26">
        <v>3412241</v>
      </c>
      <c r="B55" s="27" t="str">
        <f>VLOOKUP(A55,Summary!A:B,2,FALSE)</f>
        <v>Longmoor Community Primary School</v>
      </c>
      <c r="D55" s="28">
        <v>46</v>
      </c>
      <c r="E55" s="28">
        <v>7590</v>
      </c>
      <c r="F55" s="28">
        <v>15</v>
      </c>
      <c r="G55" s="28">
        <v>2475</v>
      </c>
      <c r="I55" s="28">
        <v>63</v>
      </c>
      <c r="J55" s="28">
        <v>12285</v>
      </c>
      <c r="K55" s="28">
        <v>15</v>
      </c>
      <c r="L55" s="28">
        <v>2925</v>
      </c>
      <c r="N55" s="28">
        <v>34</v>
      </c>
      <c r="O55" s="28">
        <v>7140</v>
      </c>
      <c r="P55" s="28">
        <v>14</v>
      </c>
      <c r="Q55" s="28">
        <v>2940</v>
      </c>
      <c r="S55" s="28">
        <v>46</v>
      </c>
      <c r="T55" s="28">
        <v>7590</v>
      </c>
      <c r="U55" s="28">
        <v>15</v>
      </c>
      <c r="V55" s="28">
        <v>2475</v>
      </c>
      <c r="X55" s="28">
        <v>52</v>
      </c>
      <c r="Y55" s="28">
        <v>9990</v>
      </c>
      <c r="Z55" s="28">
        <v>15</v>
      </c>
      <c r="AA55" s="28">
        <v>2925</v>
      </c>
      <c r="AC55" s="28">
        <v>31</v>
      </c>
      <c r="AD55" s="28">
        <v>6030</v>
      </c>
      <c r="AE55" s="28">
        <v>7</v>
      </c>
      <c r="AF55" s="28">
        <v>1320</v>
      </c>
      <c r="AH55" s="28">
        <f t="shared" si="13"/>
        <v>143</v>
      </c>
      <c r="AI55" s="28">
        <f t="shared" si="14"/>
        <v>27015</v>
      </c>
      <c r="AJ55" s="28">
        <f t="shared" si="15"/>
        <v>44</v>
      </c>
      <c r="AK55" s="28">
        <f t="shared" si="16"/>
        <v>8340</v>
      </c>
      <c r="AM55" s="28">
        <f t="shared" si="17"/>
        <v>129</v>
      </c>
      <c r="AN55" s="28">
        <f t="shared" si="18"/>
        <v>23610</v>
      </c>
      <c r="AO55" s="28">
        <f t="shared" si="19"/>
        <v>37</v>
      </c>
      <c r="AP55" s="28">
        <f t="shared" si="20"/>
        <v>6720</v>
      </c>
      <c r="AR55" s="28">
        <f t="shared" si="9"/>
        <v>-14</v>
      </c>
      <c r="AS55" s="28">
        <f t="shared" si="10"/>
        <v>-3405</v>
      </c>
      <c r="AT55" s="28">
        <f t="shared" si="11"/>
        <v>-7</v>
      </c>
      <c r="AU55" s="28">
        <f t="shared" si="12"/>
        <v>-1620</v>
      </c>
    </row>
    <row r="56" spans="1:47" x14ac:dyDescent="0.35">
      <c r="A56" s="26">
        <v>3412226</v>
      </c>
      <c r="B56" s="27" t="str">
        <f>VLOOKUP(A56,Summary!A:B,2,FALSE)</f>
        <v>Mab Lane JMI School</v>
      </c>
      <c r="D56" s="28">
        <v>36</v>
      </c>
      <c r="E56" s="28">
        <v>5940</v>
      </c>
      <c r="F56" s="28">
        <v>13</v>
      </c>
      <c r="G56" s="28">
        <v>2145</v>
      </c>
      <c r="I56" s="28">
        <v>35</v>
      </c>
      <c r="J56" s="28">
        <v>6825</v>
      </c>
      <c r="K56" s="28">
        <v>9</v>
      </c>
      <c r="L56" s="28">
        <v>1755</v>
      </c>
      <c r="N56" s="28">
        <v>32</v>
      </c>
      <c r="O56" s="28">
        <v>6720</v>
      </c>
      <c r="P56" s="28">
        <v>9</v>
      </c>
      <c r="Q56" s="28">
        <v>1890</v>
      </c>
      <c r="S56" s="28">
        <v>36</v>
      </c>
      <c r="T56" s="28">
        <v>5940</v>
      </c>
      <c r="U56" s="28">
        <v>13</v>
      </c>
      <c r="V56" s="28">
        <v>2145</v>
      </c>
      <c r="X56" s="28">
        <v>39</v>
      </c>
      <c r="Y56" s="28">
        <v>7425</v>
      </c>
      <c r="Z56" s="28">
        <v>12</v>
      </c>
      <c r="AA56" s="28">
        <v>2340</v>
      </c>
      <c r="AC56" s="28">
        <v>15</v>
      </c>
      <c r="AD56" s="28">
        <v>2835</v>
      </c>
      <c r="AE56" s="28">
        <v>7</v>
      </c>
      <c r="AF56" s="28">
        <v>1275</v>
      </c>
      <c r="AH56" s="28">
        <f t="shared" si="13"/>
        <v>103</v>
      </c>
      <c r="AI56" s="28">
        <f t="shared" si="14"/>
        <v>19485</v>
      </c>
      <c r="AJ56" s="28">
        <f t="shared" si="15"/>
        <v>31</v>
      </c>
      <c r="AK56" s="28">
        <f t="shared" si="16"/>
        <v>5790</v>
      </c>
      <c r="AM56" s="28">
        <f t="shared" si="17"/>
        <v>90</v>
      </c>
      <c r="AN56" s="28">
        <f t="shared" si="18"/>
        <v>16200</v>
      </c>
      <c r="AO56" s="28">
        <f t="shared" si="19"/>
        <v>32</v>
      </c>
      <c r="AP56" s="28">
        <f t="shared" si="20"/>
        <v>5760</v>
      </c>
      <c r="AR56" s="28">
        <f t="shared" si="9"/>
        <v>-13</v>
      </c>
      <c r="AS56" s="28">
        <f t="shared" si="10"/>
        <v>-3285</v>
      </c>
      <c r="AT56" s="28">
        <f t="shared" si="11"/>
        <v>1</v>
      </c>
      <c r="AU56" s="28">
        <f t="shared" si="12"/>
        <v>-30</v>
      </c>
    </row>
    <row r="57" spans="1:47" x14ac:dyDescent="0.35">
      <c r="A57" s="26">
        <v>3412098</v>
      </c>
      <c r="B57" s="27" t="str">
        <f>VLOOKUP(A57,Summary!A:B,2,FALSE)</f>
        <v>Matthew Arnold Primary School</v>
      </c>
      <c r="D57" s="28">
        <v>50</v>
      </c>
      <c r="E57" s="28">
        <v>8250</v>
      </c>
      <c r="F57" s="28">
        <v>0</v>
      </c>
      <c r="G57" s="28">
        <v>0</v>
      </c>
      <c r="I57" s="28">
        <v>52</v>
      </c>
      <c r="J57" s="28">
        <v>10140</v>
      </c>
      <c r="K57" s="28">
        <v>0</v>
      </c>
      <c r="L57" s="28">
        <v>0</v>
      </c>
      <c r="N57" s="28">
        <v>40</v>
      </c>
      <c r="O57" s="28">
        <v>8400</v>
      </c>
      <c r="P57" s="28">
        <v>0</v>
      </c>
      <c r="Q57" s="28">
        <v>0</v>
      </c>
      <c r="S57" s="28">
        <v>50</v>
      </c>
      <c r="T57" s="28">
        <v>8250</v>
      </c>
      <c r="U57" s="28">
        <v>0</v>
      </c>
      <c r="V57" s="28">
        <v>0</v>
      </c>
      <c r="X57" s="28">
        <v>54</v>
      </c>
      <c r="Y57" s="28">
        <v>10050</v>
      </c>
      <c r="Z57" s="28">
        <v>0</v>
      </c>
      <c r="AA57" s="28">
        <v>0</v>
      </c>
      <c r="AC57" s="28">
        <v>33</v>
      </c>
      <c r="AD57" s="28">
        <v>6555</v>
      </c>
      <c r="AE57" s="28">
        <v>0</v>
      </c>
      <c r="AF57" s="28">
        <v>0</v>
      </c>
      <c r="AH57" s="28">
        <f t="shared" si="13"/>
        <v>142</v>
      </c>
      <c r="AI57" s="28">
        <f t="shared" si="14"/>
        <v>26790</v>
      </c>
      <c r="AJ57" s="28">
        <f t="shared" si="15"/>
        <v>0</v>
      </c>
      <c r="AK57" s="28">
        <f t="shared" si="16"/>
        <v>0</v>
      </c>
      <c r="AM57" s="28">
        <f t="shared" si="17"/>
        <v>137</v>
      </c>
      <c r="AN57" s="28">
        <f t="shared" si="18"/>
        <v>24855</v>
      </c>
      <c r="AO57" s="28">
        <f t="shared" si="19"/>
        <v>0</v>
      </c>
      <c r="AP57" s="28">
        <f t="shared" si="20"/>
        <v>0</v>
      </c>
      <c r="AR57" s="28">
        <f t="shared" si="9"/>
        <v>-5</v>
      </c>
      <c r="AS57" s="28">
        <f t="shared" si="10"/>
        <v>-1935</v>
      </c>
      <c r="AT57" s="28">
        <f t="shared" si="11"/>
        <v>0</v>
      </c>
      <c r="AU57" s="28">
        <f t="shared" si="12"/>
        <v>0</v>
      </c>
    </row>
    <row r="58" spans="1:47" x14ac:dyDescent="0.35">
      <c r="A58" s="26">
        <v>3412170</v>
      </c>
      <c r="B58" s="27" t="str">
        <f>VLOOKUP(A58,Summary!A:B,2,FALSE)</f>
        <v>Middlefield Community Primary School</v>
      </c>
      <c r="D58" s="28">
        <v>38</v>
      </c>
      <c r="E58" s="28">
        <v>6270</v>
      </c>
      <c r="F58" s="28">
        <v>0</v>
      </c>
      <c r="G58" s="28">
        <v>0</v>
      </c>
      <c r="I58" s="28">
        <v>46</v>
      </c>
      <c r="J58" s="28">
        <v>8970</v>
      </c>
      <c r="K58" s="28">
        <v>0</v>
      </c>
      <c r="L58" s="28">
        <v>0</v>
      </c>
      <c r="N58" s="28">
        <v>28</v>
      </c>
      <c r="O58" s="28">
        <v>5880</v>
      </c>
      <c r="P58" s="28">
        <v>0</v>
      </c>
      <c r="Q58" s="28">
        <v>0</v>
      </c>
      <c r="S58" s="28">
        <v>38</v>
      </c>
      <c r="T58" s="28">
        <v>6270</v>
      </c>
      <c r="U58" s="28">
        <v>0</v>
      </c>
      <c r="V58" s="28">
        <v>0</v>
      </c>
      <c r="X58" s="28">
        <v>48</v>
      </c>
      <c r="Y58" s="28">
        <v>8581</v>
      </c>
      <c r="Z58" s="28">
        <v>0</v>
      </c>
      <c r="AA58" s="28">
        <v>0</v>
      </c>
      <c r="AC58" s="28">
        <v>31</v>
      </c>
      <c r="AD58" s="28">
        <v>6210</v>
      </c>
      <c r="AE58" s="28">
        <v>0</v>
      </c>
      <c r="AF58" s="28">
        <v>0</v>
      </c>
      <c r="AH58" s="28">
        <f t="shared" si="13"/>
        <v>112</v>
      </c>
      <c r="AI58" s="28">
        <f t="shared" si="14"/>
        <v>21120</v>
      </c>
      <c r="AJ58" s="28">
        <f t="shared" si="15"/>
        <v>0</v>
      </c>
      <c r="AK58" s="28">
        <f t="shared" si="16"/>
        <v>0</v>
      </c>
      <c r="AM58" s="28">
        <f t="shared" si="17"/>
        <v>117</v>
      </c>
      <c r="AN58" s="28">
        <f t="shared" si="18"/>
        <v>21061</v>
      </c>
      <c r="AO58" s="28">
        <f t="shared" si="19"/>
        <v>0</v>
      </c>
      <c r="AP58" s="28">
        <f t="shared" si="20"/>
        <v>0</v>
      </c>
      <c r="AR58" s="28">
        <f t="shared" si="9"/>
        <v>5</v>
      </c>
      <c r="AS58" s="28">
        <f t="shared" si="10"/>
        <v>-59</v>
      </c>
      <c r="AT58" s="28">
        <f t="shared" si="11"/>
        <v>0</v>
      </c>
      <c r="AU58" s="28">
        <f t="shared" si="12"/>
        <v>0</v>
      </c>
    </row>
    <row r="59" spans="1:47" x14ac:dyDescent="0.35">
      <c r="A59" s="26">
        <v>3412240</v>
      </c>
      <c r="B59" s="27" t="str">
        <f>VLOOKUP(A59,Summary!A:B,2,FALSE)</f>
        <v>Monksdown Primary School</v>
      </c>
      <c r="D59" s="28">
        <v>38</v>
      </c>
      <c r="E59" s="28">
        <v>6270</v>
      </c>
      <c r="F59" s="28">
        <v>0</v>
      </c>
      <c r="G59" s="28">
        <v>0</v>
      </c>
      <c r="I59" s="28">
        <v>34</v>
      </c>
      <c r="J59" s="28">
        <v>6630</v>
      </c>
      <c r="K59" s="28">
        <v>0</v>
      </c>
      <c r="L59" s="28">
        <v>0</v>
      </c>
      <c r="N59" s="28">
        <v>34</v>
      </c>
      <c r="O59" s="28">
        <v>7140</v>
      </c>
      <c r="P59" s="28">
        <v>0</v>
      </c>
      <c r="Q59" s="28">
        <v>0</v>
      </c>
      <c r="S59" s="28">
        <v>38</v>
      </c>
      <c r="T59" s="28">
        <v>6270</v>
      </c>
      <c r="U59" s="28">
        <v>0</v>
      </c>
      <c r="V59" s="28">
        <v>0</v>
      </c>
      <c r="X59" s="28">
        <v>38</v>
      </c>
      <c r="Y59" s="28">
        <v>7410</v>
      </c>
      <c r="Z59" s="28">
        <v>0</v>
      </c>
      <c r="AA59" s="28">
        <v>0</v>
      </c>
      <c r="AC59" s="28">
        <v>27</v>
      </c>
      <c r="AD59" s="28">
        <v>5070</v>
      </c>
      <c r="AE59" s="28">
        <v>0</v>
      </c>
      <c r="AF59" s="28">
        <v>0</v>
      </c>
      <c r="AH59" s="28">
        <f t="shared" si="13"/>
        <v>106</v>
      </c>
      <c r="AI59" s="28">
        <f t="shared" si="14"/>
        <v>20040</v>
      </c>
      <c r="AJ59" s="28">
        <f t="shared" si="15"/>
        <v>0</v>
      </c>
      <c r="AK59" s="28">
        <f t="shared" si="16"/>
        <v>0</v>
      </c>
      <c r="AM59" s="28">
        <f t="shared" si="17"/>
        <v>103</v>
      </c>
      <c r="AN59" s="28">
        <f t="shared" si="18"/>
        <v>18750</v>
      </c>
      <c r="AO59" s="28">
        <f t="shared" si="19"/>
        <v>0</v>
      </c>
      <c r="AP59" s="28">
        <f t="shared" si="20"/>
        <v>0</v>
      </c>
      <c r="AR59" s="28">
        <f t="shared" si="9"/>
        <v>-3</v>
      </c>
      <c r="AS59" s="28">
        <f t="shared" si="10"/>
        <v>-1290</v>
      </c>
      <c r="AT59" s="28">
        <f t="shared" si="11"/>
        <v>0</v>
      </c>
      <c r="AU59" s="28">
        <f t="shared" si="12"/>
        <v>0</v>
      </c>
    </row>
    <row r="60" spans="1:47" x14ac:dyDescent="0.35">
      <c r="A60" s="26">
        <v>3412223</v>
      </c>
      <c r="B60" s="27" t="str">
        <f>VLOOKUP(A60,Summary!A:B,2,FALSE)</f>
        <v>New Park Primary School</v>
      </c>
      <c r="D60" s="28">
        <v>50</v>
      </c>
      <c r="E60" s="28">
        <v>8250</v>
      </c>
      <c r="F60" s="28">
        <v>0</v>
      </c>
      <c r="G60" s="28">
        <v>0</v>
      </c>
      <c r="I60" s="28">
        <v>64</v>
      </c>
      <c r="J60" s="28">
        <v>12480</v>
      </c>
      <c r="K60" s="28">
        <v>0</v>
      </c>
      <c r="L60" s="28">
        <v>0</v>
      </c>
      <c r="N60" s="28">
        <v>37</v>
      </c>
      <c r="O60" s="28">
        <v>7770</v>
      </c>
      <c r="P60" s="28">
        <v>0</v>
      </c>
      <c r="Q60" s="28">
        <v>0</v>
      </c>
      <c r="S60" s="28">
        <v>50</v>
      </c>
      <c r="T60" s="28">
        <v>8250</v>
      </c>
      <c r="U60" s="28">
        <v>0</v>
      </c>
      <c r="V60" s="28">
        <v>0</v>
      </c>
      <c r="X60" s="28">
        <v>62</v>
      </c>
      <c r="Y60" s="28">
        <v>11910</v>
      </c>
      <c r="Z60" s="28">
        <v>0</v>
      </c>
      <c r="AA60" s="28">
        <v>0</v>
      </c>
      <c r="AC60" s="28">
        <v>43</v>
      </c>
      <c r="AD60" s="28">
        <v>8040</v>
      </c>
      <c r="AE60" s="28">
        <v>5</v>
      </c>
      <c r="AF60" s="28">
        <v>1020</v>
      </c>
      <c r="AH60" s="28">
        <f t="shared" si="13"/>
        <v>151</v>
      </c>
      <c r="AI60" s="28">
        <f t="shared" si="14"/>
        <v>28500</v>
      </c>
      <c r="AJ60" s="28">
        <f t="shared" si="15"/>
        <v>0</v>
      </c>
      <c r="AK60" s="28">
        <f t="shared" si="16"/>
        <v>0</v>
      </c>
      <c r="AM60" s="28">
        <f t="shared" si="17"/>
        <v>155</v>
      </c>
      <c r="AN60" s="28">
        <f t="shared" si="18"/>
        <v>28200</v>
      </c>
      <c r="AO60" s="28">
        <f t="shared" si="19"/>
        <v>5</v>
      </c>
      <c r="AP60" s="28">
        <f t="shared" si="20"/>
        <v>1020</v>
      </c>
      <c r="AR60" s="28">
        <f t="shared" si="9"/>
        <v>4</v>
      </c>
      <c r="AS60" s="28">
        <f t="shared" si="10"/>
        <v>-300</v>
      </c>
      <c r="AT60" s="28">
        <f t="shared" si="11"/>
        <v>5</v>
      </c>
      <c r="AU60" s="28">
        <f t="shared" si="12"/>
        <v>1020</v>
      </c>
    </row>
    <row r="61" spans="1:47" x14ac:dyDescent="0.35">
      <c r="A61" s="26">
        <v>3412199</v>
      </c>
      <c r="B61" s="27" t="str">
        <f>VLOOKUP(A61,Summary!A:B,2,FALSE)</f>
        <v>Norman Pannell School</v>
      </c>
      <c r="D61" s="28">
        <v>22</v>
      </c>
      <c r="E61" s="28">
        <v>3630</v>
      </c>
      <c r="F61" s="28">
        <v>5</v>
      </c>
      <c r="G61" s="28">
        <v>825</v>
      </c>
      <c r="I61" s="28">
        <v>37</v>
      </c>
      <c r="J61" s="28">
        <v>7215</v>
      </c>
      <c r="K61" s="28">
        <v>6</v>
      </c>
      <c r="L61" s="28">
        <v>1170</v>
      </c>
      <c r="N61" s="28">
        <v>15</v>
      </c>
      <c r="O61" s="28">
        <v>3150</v>
      </c>
      <c r="P61" s="28">
        <v>3</v>
      </c>
      <c r="Q61" s="28">
        <v>630</v>
      </c>
      <c r="S61" s="28">
        <v>22</v>
      </c>
      <c r="T61" s="28">
        <v>3630</v>
      </c>
      <c r="U61" s="28">
        <v>5</v>
      </c>
      <c r="V61" s="28">
        <v>825</v>
      </c>
      <c r="X61" s="28">
        <v>25</v>
      </c>
      <c r="Y61" s="28">
        <v>4780</v>
      </c>
      <c r="Z61" s="28">
        <v>7</v>
      </c>
      <c r="AA61" s="28">
        <v>1335</v>
      </c>
      <c r="AC61" s="28">
        <v>21</v>
      </c>
      <c r="AD61" s="28">
        <v>4050</v>
      </c>
      <c r="AE61" s="28">
        <v>7</v>
      </c>
      <c r="AF61" s="28">
        <v>1470</v>
      </c>
      <c r="AH61" s="28">
        <f t="shared" si="13"/>
        <v>74</v>
      </c>
      <c r="AI61" s="28">
        <f t="shared" si="14"/>
        <v>13995</v>
      </c>
      <c r="AJ61" s="28">
        <f t="shared" si="15"/>
        <v>14</v>
      </c>
      <c r="AK61" s="28">
        <f t="shared" si="16"/>
        <v>2625</v>
      </c>
      <c r="AM61" s="28">
        <f t="shared" si="17"/>
        <v>68</v>
      </c>
      <c r="AN61" s="28">
        <f t="shared" si="18"/>
        <v>12460</v>
      </c>
      <c r="AO61" s="28">
        <f t="shared" si="19"/>
        <v>19</v>
      </c>
      <c r="AP61" s="28">
        <f t="shared" si="20"/>
        <v>3630</v>
      </c>
      <c r="AR61" s="28">
        <f t="shared" si="9"/>
        <v>-6</v>
      </c>
      <c r="AS61" s="28">
        <f t="shared" si="10"/>
        <v>-1535</v>
      </c>
      <c r="AT61" s="28">
        <f t="shared" si="11"/>
        <v>5</v>
      </c>
      <c r="AU61" s="28">
        <f t="shared" si="12"/>
        <v>1005</v>
      </c>
    </row>
    <row r="62" spans="1:47" x14ac:dyDescent="0.35">
      <c r="A62" s="26">
        <v>3412110</v>
      </c>
      <c r="B62" s="27" t="str">
        <f>VLOOKUP(A62,Summary!A:B,2,FALSE)</f>
        <v>Northcote Primary School</v>
      </c>
      <c r="D62" s="28">
        <v>38</v>
      </c>
      <c r="E62" s="28">
        <v>6270</v>
      </c>
      <c r="F62" s="28">
        <v>7</v>
      </c>
      <c r="G62" s="28">
        <v>1155</v>
      </c>
      <c r="I62" s="28">
        <v>42</v>
      </c>
      <c r="J62" s="28">
        <v>8190</v>
      </c>
      <c r="K62" s="28">
        <v>8</v>
      </c>
      <c r="L62" s="28">
        <v>1560</v>
      </c>
      <c r="N62" s="28">
        <v>35</v>
      </c>
      <c r="O62" s="28">
        <v>7350</v>
      </c>
      <c r="P62" s="28">
        <v>8</v>
      </c>
      <c r="Q62" s="28">
        <v>1680</v>
      </c>
      <c r="S62" s="28">
        <v>38</v>
      </c>
      <c r="T62" s="28">
        <v>6270</v>
      </c>
      <c r="U62" s="28">
        <v>7</v>
      </c>
      <c r="V62" s="28">
        <v>1155</v>
      </c>
      <c r="X62" s="28">
        <v>42</v>
      </c>
      <c r="Y62" s="28">
        <v>8190</v>
      </c>
      <c r="Z62" s="28">
        <v>8</v>
      </c>
      <c r="AA62" s="28">
        <v>1560</v>
      </c>
      <c r="AC62" s="28">
        <v>37</v>
      </c>
      <c r="AD62" s="28">
        <v>7575</v>
      </c>
      <c r="AE62" s="28">
        <v>12</v>
      </c>
      <c r="AF62" s="28">
        <v>2490</v>
      </c>
      <c r="AH62" s="28">
        <f t="shared" si="13"/>
        <v>115</v>
      </c>
      <c r="AI62" s="28">
        <f t="shared" si="14"/>
        <v>21810</v>
      </c>
      <c r="AJ62" s="28">
        <f t="shared" si="15"/>
        <v>23</v>
      </c>
      <c r="AK62" s="28">
        <f t="shared" si="16"/>
        <v>4395</v>
      </c>
      <c r="AM62" s="28">
        <f t="shared" si="17"/>
        <v>117</v>
      </c>
      <c r="AN62" s="28">
        <f t="shared" si="18"/>
        <v>22035</v>
      </c>
      <c r="AO62" s="28">
        <f t="shared" si="19"/>
        <v>27</v>
      </c>
      <c r="AP62" s="28">
        <f t="shared" si="20"/>
        <v>5205</v>
      </c>
      <c r="AR62" s="28">
        <f t="shared" si="9"/>
        <v>2</v>
      </c>
      <c r="AS62" s="28">
        <f t="shared" si="10"/>
        <v>225</v>
      </c>
      <c r="AT62" s="28">
        <f t="shared" si="11"/>
        <v>4</v>
      </c>
      <c r="AU62" s="28">
        <f t="shared" si="12"/>
        <v>810</v>
      </c>
    </row>
    <row r="63" spans="1:47" x14ac:dyDescent="0.35">
      <c r="A63" s="26">
        <v>3412113</v>
      </c>
      <c r="B63" s="27" t="str">
        <f>VLOOKUP(A63,Summary!A:B,2,FALSE)</f>
        <v>Northway Primary and Nursery School</v>
      </c>
      <c r="D63" s="28">
        <v>39</v>
      </c>
      <c r="E63" s="28">
        <v>6171</v>
      </c>
      <c r="F63" s="28">
        <v>0</v>
      </c>
      <c r="G63" s="28">
        <v>0</v>
      </c>
      <c r="I63" s="28">
        <v>36</v>
      </c>
      <c r="J63" s="28">
        <v>6942</v>
      </c>
      <c r="K63" s="28">
        <v>0</v>
      </c>
      <c r="L63" s="28">
        <v>0</v>
      </c>
      <c r="N63" s="28">
        <v>31</v>
      </c>
      <c r="O63" s="28">
        <v>6258</v>
      </c>
      <c r="P63" s="28">
        <v>0</v>
      </c>
      <c r="Q63" s="28">
        <v>0</v>
      </c>
      <c r="S63" s="28">
        <v>39</v>
      </c>
      <c r="T63" s="28">
        <v>6171</v>
      </c>
      <c r="U63" s="28">
        <v>0</v>
      </c>
      <c r="V63" s="28">
        <v>0</v>
      </c>
      <c r="X63" s="28">
        <v>41</v>
      </c>
      <c r="Y63" s="28">
        <v>7473</v>
      </c>
      <c r="Z63" s="28">
        <v>0</v>
      </c>
      <c r="AA63" s="28">
        <v>0</v>
      </c>
      <c r="AC63" s="28">
        <v>21</v>
      </c>
      <c r="AD63" s="28">
        <v>3975</v>
      </c>
      <c r="AE63" s="28">
        <v>0</v>
      </c>
      <c r="AF63" s="28">
        <v>0</v>
      </c>
      <c r="AH63" s="28">
        <f t="shared" si="13"/>
        <v>106</v>
      </c>
      <c r="AI63" s="28">
        <f t="shared" si="14"/>
        <v>19371</v>
      </c>
      <c r="AJ63" s="28">
        <f t="shared" si="15"/>
        <v>0</v>
      </c>
      <c r="AK63" s="28">
        <f t="shared" si="16"/>
        <v>0</v>
      </c>
      <c r="AM63" s="28">
        <f t="shared" si="17"/>
        <v>101</v>
      </c>
      <c r="AN63" s="28">
        <f t="shared" si="18"/>
        <v>17619</v>
      </c>
      <c r="AO63" s="28">
        <f t="shared" si="19"/>
        <v>0</v>
      </c>
      <c r="AP63" s="28">
        <f t="shared" si="20"/>
        <v>0</v>
      </c>
      <c r="AR63" s="28">
        <f t="shared" si="9"/>
        <v>-5</v>
      </c>
      <c r="AS63" s="28">
        <f t="shared" si="10"/>
        <v>-1752</v>
      </c>
      <c r="AT63" s="28">
        <f t="shared" si="11"/>
        <v>0</v>
      </c>
      <c r="AU63" s="28">
        <f t="shared" si="12"/>
        <v>0</v>
      </c>
    </row>
    <row r="64" spans="1:47" x14ac:dyDescent="0.35">
      <c r="A64" s="26">
        <v>3413960</v>
      </c>
      <c r="B64" s="27" t="str">
        <f>VLOOKUP(A64,Summary!A:B,2,FALSE)</f>
        <v>Our Lady and St Philomena's Catholic Primary School</v>
      </c>
      <c r="D64" s="28">
        <v>17</v>
      </c>
      <c r="E64" s="28">
        <v>2805</v>
      </c>
      <c r="F64" s="28">
        <v>0</v>
      </c>
      <c r="G64" s="28">
        <v>0</v>
      </c>
      <c r="I64" s="28">
        <v>23</v>
      </c>
      <c r="J64" s="28">
        <v>4485</v>
      </c>
      <c r="K64" s="28">
        <v>0</v>
      </c>
      <c r="L64" s="28">
        <v>0</v>
      </c>
      <c r="N64" s="28">
        <v>11</v>
      </c>
      <c r="O64" s="28">
        <v>2310</v>
      </c>
      <c r="P64" s="28">
        <v>0</v>
      </c>
      <c r="Q64" s="28">
        <v>0</v>
      </c>
      <c r="S64" s="28">
        <v>17</v>
      </c>
      <c r="T64" s="28">
        <v>2805</v>
      </c>
      <c r="U64" s="28">
        <v>0</v>
      </c>
      <c r="V64" s="28">
        <v>0</v>
      </c>
      <c r="X64" s="28">
        <v>23</v>
      </c>
      <c r="Y64" s="28">
        <v>4095</v>
      </c>
      <c r="Z64" s="28">
        <v>0</v>
      </c>
      <c r="AA64" s="28">
        <v>0</v>
      </c>
      <c r="AC64" s="28">
        <v>15</v>
      </c>
      <c r="AD64" s="28">
        <v>3150</v>
      </c>
      <c r="AE64" s="28">
        <v>0</v>
      </c>
      <c r="AF64" s="28">
        <v>0</v>
      </c>
      <c r="AH64" s="28">
        <f t="shared" si="13"/>
        <v>51</v>
      </c>
      <c r="AI64" s="28">
        <f t="shared" si="14"/>
        <v>9600</v>
      </c>
      <c r="AJ64" s="28">
        <f t="shared" si="15"/>
        <v>0</v>
      </c>
      <c r="AK64" s="28">
        <f t="shared" si="16"/>
        <v>0</v>
      </c>
      <c r="AM64" s="28">
        <f t="shared" si="17"/>
        <v>55</v>
      </c>
      <c r="AN64" s="28">
        <f t="shared" si="18"/>
        <v>10050</v>
      </c>
      <c r="AO64" s="28">
        <f t="shared" si="19"/>
        <v>0</v>
      </c>
      <c r="AP64" s="28">
        <f t="shared" si="20"/>
        <v>0</v>
      </c>
      <c r="AR64" s="28">
        <f t="shared" si="9"/>
        <v>4</v>
      </c>
      <c r="AS64" s="28">
        <f t="shared" si="10"/>
        <v>450</v>
      </c>
      <c r="AT64" s="28">
        <f t="shared" si="11"/>
        <v>0</v>
      </c>
      <c r="AU64" s="28">
        <f t="shared" si="12"/>
        <v>0</v>
      </c>
    </row>
    <row r="65" spans="1:47" x14ac:dyDescent="0.35">
      <c r="A65" s="26">
        <v>3413511</v>
      </c>
      <c r="B65" s="27" t="str">
        <f>VLOOKUP(A65,Summary!A:B,2,FALSE)</f>
        <v>Our Lady and St Swithin's Catholic Primary School</v>
      </c>
      <c r="D65" s="28">
        <v>16</v>
      </c>
      <c r="E65" s="28">
        <v>2640</v>
      </c>
      <c r="F65" s="28">
        <v>5</v>
      </c>
      <c r="G65" s="28">
        <v>825</v>
      </c>
      <c r="I65" s="28">
        <v>26</v>
      </c>
      <c r="J65" s="28">
        <v>5070</v>
      </c>
      <c r="K65" s="28">
        <v>7</v>
      </c>
      <c r="L65" s="28">
        <v>1365</v>
      </c>
      <c r="N65" s="28">
        <v>13</v>
      </c>
      <c r="O65" s="28">
        <v>2730</v>
      </c>
      <c r="P65" s="28">
        <v>3</v>
      </c>
      <c r="Q65" s="28">
        <v>630</v>
      </c>
      <c r="S65" s="28">
        <v>16</v>
      </c>
      <c r="T65" s="28">
        <v>2640</v>
      </c>
      <c r="U65" s="28">
        <v>5</v>
      </c>
      <c r="V65" s="28">
        <v>825</v>
      </c>
      <c r="X65" s="28">
        <v>23</v>
      </c>
      <c r="Y65" s="28">
        <v>4485</v>
      </c>
      <c r="Z65" s="28">
        <v>6</v>
      </c>
      <c r="AA65" s="28">
        <v>1170</v>
      </c>
      <c r="AC65" s="28">
        <v>14</v>
      </c>
      <c r="AD65" s="28">
        <v>2625</v>
      </c>
      <c r="AE65" s="28">
        <v>0</v>
      </c>
      <c r="AF65" s="28">
        <v>0</v>
      </c>
      <c r="AH65" s="28">
        <f t="shared" si="13"/>
        <v>55</v>
      </c>
      <c r="AI65" s="28">
        <f t="shared" si="14"/>
        <v>10440</v>
      </c>
      <c r="AJ65" s="28">
        <f t="shared" si="15"/>
        <v>15</v>
      </c>
      <c r="AK65" s="28">
        <f t="shared" si="16"/>
        <v>2820</v>
      </c>
      <c r="AM65" s="28">
        <f t="shared" si="17"/>
        <v>53</v>
      </c>
      <c r="AN65" s="28">
        <f t="shared" si="18"/>
        <v>9750</v>
      </c>
      <c r="AO65" s="28">
        <f t="shared" si="19"/>
        <v>11</v>
      </c>
      <c r="AP65" s="28">
        <f t="shared" si="20"/>
        <v>1995</v>
      </c>
      <c r="AR65" s="28">
        <f t="shared" si="9"/>
        <v>-2</v>
      </c>
      <c r="AS65" s="28">
        <f t="shared" si="10"/>
        <v>-690</v>
      </c>
      <c r="AT65" s="28">
        <f t="shared" si="11"/>
        <v>-4</v>
      </c>
      <c r="AU65" s="28">
        <f t="shared" si="12"/>
        <v>-825</v>
      </c>
    </row>
    <row r="66" spans="1:47" x14ac:dyDescent="0.35">
      <c r="A66" s="26">
        <v>3413523</v>
      </c>
      <c r="B66" s="27" t="str">
        <f>VLOOKUP(A66,Summary!A:B,2,FALSE)</f>
        <v>Our Lady Immaculate Catholic Primary</v>
      </c>
      <c r="D66" s="28">
        <v>44</v>
      </c>
      <c r="E66" s="28">
        <v>7260</v>
      </c>
      <c r="F66" s="28">
        <v>17</v>
      </c>
      <c r="G66" s="28">
        <v>2805</v>
      </c>
      <c r="I66" s="28">
        <v>41</v>
      </c>
      <c r="J66" s="28">
        <v>7995</v>
      </c>
      <c r="K66" s="28">
        <v>15</v>
      </c>
      <c r="L66" s="28">
        <v>2925</v>
      </c>
      <c r="N66" s="28">
        <v>35</v>
      </c>
      <c r="O66" s="28">
        <v>7350</v>
      </c>
      <c r="P66" s="28">
        <v>13</v>
      </c>
      <c r="Q66" s="28">
        <v>2730</v>
      </c>
      <c r="S66" s="28">
        <v>44</v>
      </c>
      <c r="T66" s="28">
        <v>7260</v>
      </c>
      <c r="U66" s="28">
        <v>17</v>
      </c>
      <c r="V66" s="28">
        <v>2805</v>
      </c>
      <c r="X66" s="28">
        <v>53</v>
      </c>
      <c r="Y66" s="28">
        <v>10110</v>
      </c>
      <c r="Z66" s="28">
        <v>19</v>
      </c>
      <c r="AA66" s="28">
        <v>3705</v>
      </c>
      <c r="AC66" s="28">
        <v>34</v>
      </c>
      <c r="AD66" s="28">
        <v>7140</v>
      </c>
      <c r="AE66" s="28">
        <v>14</v>
      </c>
      <c r="AF66" s="28">
        <v>2940</v>
      </c>
      <c r="AH66" s="28">
        <f t="shared" si="13"/>
        <v>120</v>
      </c>
      <c r="AI66" s="28">
        <f t="shared" si="14"/>
        <v>22605</v>
      </c>
      <c r="AJ66" s="28">
        <f t="shared" si="15"/>
        <v>45</v>
      </c>
      <c r="AK66" s="28">
        <f t="shared" si="16"/>
        <v>8460</v>
      </c>
      <c r="AM66" s="28">
        <f t="shared" si="17"/>
        <v>131</v>
      </c>
      <c r="AN66" s="28">
        <f t="shared" si="18"/>
        <v>24510</v>
      </c>
      <c r="AO66" s="28">
        <f t="shared" si="19"/>
        <v>50</v>
      </c>
      <c r="AP66" s="28">
        <f t="shared" si="20"/>
        <v>9450</v>
      </c>
      <c r="AR66" s="28">
        <f t="shared" si="9"/>
        <v>11</v>
      </c>
      <c r="AS66" s="28">
        <f t="shared" si="10"/>
        <v>1905</v>
      </c>
      <c r="AT66" s="28">
        <f t="shared" si="11"/>
        <v>5</v>
      </c>
      <c r="AU66" s="28">
        <f t="shared" si="12"/>
        <v>990</v>
      </c>
    </row>
    <row r="67" spans="1:47" x14ac:dyDescent="0.35">
      <c r="A67" s="26">
        <v>3412239</v>
      </c>
      <c r="B67" s="27" t="str">
        <f>VLOOKUP(A67,Summary!A:B,2,FALSE)</f>
        <v>Our Lady of The Assumption Catholic Primary School</v>
      </c>
      <c r="D67" s="28">
        <v>25</v>
      </c>
      <c r="E67" s="28">
        <v>4125</v>
      </c>
      <c r="F67" s="28">
        <v>9</v>
      </c>
      <c r="G67" s="28">
        <v>1485</v>
      </c>
      <c r="I67" s="28">
        <v>26</v>
      </c>
      <c r="J67" s="28">
        <v>5070</v>
      </c>
      <c r="K67" s="28">
        <v>0</v>
      </c>
      <c r="L67" s="28">
        <v>0</v>
      </c>
      <c r="N67" s="28">
        <v>16</v>
      </c>
      <c r="O67" s="28">
        <v>3360</v>
      </c>
      <c r="P67" s="28">
        <v>4</v>
      </c>
      <c r="Q67" s="28">
        <v>840</v>
      </c>
      <c r="S67" s="28">
        <v>25</v>
      </c>
      <c r="T67" s="28">
        <v>4125</v>
      </c>
      <c r="U67" s="28">
        <v>9</v>
      </c>
      <c r="V67" s="28">
        <v>1485</v>
      </c>
      <c r="X67" s="28">
        <v>25</v>
      </c>
      <c r="Y67" s="28">
        <v>4875</v>
      </c>
      <c r="Z67" s="28">
        <v>10</v>
      </c>
      <c r="AA67" s="28">
        <v>1950</v>
      </c>
      <c r="AC67" s="28">
        <v>21</v>
      </c>
      <c r="AD67" s="28">
        <v>4305</v>
      </c>
      <c r="AE67" s="28">
        <v>7</v>
      </c>
      <c r="AF67" s="28">
        <v>1470</v>
      </c>
      <c r="AH67" s="28">
        <f t="shared" si="13"/>
        <v>67</v>
      </c>
      <c r="AI67" s="28">
        <f t="shared" si="14"/>
        <v>12555</v>
      </c>
      <c r="AJ67" s="28">
        <f t="shared" si="15"/>
        <v>13</v>
      </c>
      <c r="AK67" s="28">
        <f t="shared" si="16"/>
        <v>2325</v>
      </c>
      <c r="AM67" s="28">
        <f t="shared" si="17"/>
        <v>71</v>
      </c>
      <c r="AN67" s="28">
        <f t="shared" si="18"/>
        <v>13305</v>
      </c>
      <c r="AO67" s="28">
        <f t="shared" si="19"/>
        <v>26</v>
      </c>
      <c r="AP67" s="28">
        <f t="shared" si="20"/>
        <v>4905</v>
      </c>
      <c r="AR67" s="28">
        <f t="shared" si="9"/>
        <v>4</v>
      </c>
      <c r="AS67" s="28">
        <f t="shared" si="10"/>
        <v>750</v>
      </c>
      <c r="AT67" s="28">
        <f t="shared" si="11"/>
        <v>13</v>
      </c>
      <c r="AU67" s="28">
        <f t="shared" si="12"/>
        <v>2580</v>
      </c>
    </row>
    <row r="68" spans="1:47" x14ac:dyDescent="0.35">
      <c r="A68" s="26">
        <v>3413026</v>
      </c>
      <c r="B68" s="27" t="str">
        <f>VLOOKUP(A68,Summary!A:B,2,FALSE)</f>
        <v>Phoenix Primary School</v>
      </c>
      <c r="D68" s="28">
        <v>20</v>
      </c>
      <c r="E68" s="28">
        <v>3300</v>
      </c>
      <c r="F68" s="28">
        <v>0</v>
      </c>
      <c r="G68" s="28">
        <v>0</v>
      </c>
      <c r="I68" s="28">
        <v>23</v>
      </c>
      <c r="J68" s="28">
        <v>4485</v>
      </c>
      <c r="K68" s="28">
        <v>1</v>
      </c>
      <c r="L68" s="28">
        <v>195</v>
      </c>
      <c r="N68" s="28">
        <v>10</v>
      </c>
      <c r="O68" s="28">
        <v>2100</v>
      </c>
      <c r="P68" s="28">
        <v>0</v>
      </c>
      <c r="Q68" s="28">
        <v>0</v>
      </c>
      <c r="S68" s="28">
        <v>20</v>
      </c>
      <c r="T68" s="28">
        <v>3300</v>
      </c>
      <c r="U68" s="28">
        <v>0</v>
      </c>
      <c r="V68" s="28">
        <v>0</v>
      </c>
      <c r="X68" s="28">
        <v>26</v>
      </c>
      <c r="Y68" s="28">
        <v>5070</v>
      </c>
      <c r="Z68" s="28">
        <v>0</v>
      </c>
      <c r="AA68" s="28">
        <v>0</v>
      </c>
      <c r="AC68" s="28">
        <v>16</v>
      </c>
      <c r="AD68" s="28">
        <v>3360</v>
      </c>
      <c r="AE68" s="28">
        <v>0</v>
      </c>
      <c r="AF68" s="28">
        <v>0</v>
      </c>
      <c r="AH68" s="28">
        <f t="shared" si="13"/>
        <v>53</v>
      </c>
      <c r="AI68" s="28">
        <f t="shared" si="14"/>
        <v>9885</v>
      </c>
      <c r="AJ68" s="28">
        <f t="shared" si="15"/>
        <v>1</v>
      </c>
      <c r="AK68" s="28">
        <f t="shared" si="16"/>
        <v>195</v>
      </c>
      <c r="AM68" s="28">
        <f t="shared" si="17"/>
        <v>62</v>
      </c>
      <c r="AN68" s="28">
        <f t="shared" si="18"/>
        <v>11730</v>
      </c>
      <c r="AO68" s="28">
        <f t="shared" si="19"/>
        <v>0</v>
      </c>
      <c r="AP68" s="28">
        <f t="shared" si="20"/>
        <v>0</v>
      </c>
      <c r="AR68" s="28">
        <f t="shared" si="9"/>
        <v>9</v>
      </c>
      <c r="AS68" s="28">
        <f t="shared" si="10"/>
        <v>1845</v>
      </c>
      <c r="AT68" s="28">
        <f t="shared" si="11"/>
        <v>-1</v>
      </c>
      <c r="AU68" s="28">
        <f t="shared" si="12"/>
        <v>-195</v>
      </c>
    </row>
    <row r="69" spans="1:47" x14ac:dyDescent="0.35">
      <c r="A69" s="26">
        <v>3413961</v>
      </c>
      <c r="B69" s="27" t="str">
        <f>VLOOKUP(A69,Summary!A:B,2,FALSE)</f>
        <v>Pinehurst Primary School</v>
      </c>
      <c r="D69" s="28">
        <v>32</v>
      </c>
      <c r="E69" s="28">
        <v>5247</v>
      </c>
      <c r="F69" s="28">
        <v>0</v>
      </c>
      <c r="G69" s="28">
        <v>0</v>
      </c>
      <c r="I69" s="28">
        <v>39</v>
      </c>
      <c r="J69" s="28">
        <v>7449</v>
      </c>
      <c r="K69" s="28">
        <v>3</v>
      </c>
      <c r="L69" s="28">
        <v>273</v>
      </c>
      <c r="N69" s="28">
        <v>25</v>
      </c>
      <c r="O69" s="28">
        <v>5208</v>
      </c>
      <c r="P69" s="28">
        <v>0</v>
      </c>
      <c r="Q69" s="28">
        <v>0</v>
      </c>
      <c r="S69" s="28">
        <v>32</v>
      </c>
      <c r="T69" s="28">
        <v>5247</v>
      </c>
      <c r="U69" s="28">
        <v>0</v>
      </c>
      <c r="V69" s="28">
        <v>0</v>
      </c>
      <c r="X69" s="28">
        <v>39</v>
      </c>
      <c r="Y69" s="28">
        <v>7434</v>
      </c>
      <c r="Z69" s="28">
        <v>0</v>
      </c>
      <c r="AA69" s="28">
        <v>0</v>
      </c>
      <c r="AC69" s="28">
        <v>31</v>
      </c>
      <c r="AD69" s="28">
        <v>6285</v>
      </c>
      <c r="AE69" s="28">
        <v>1</v>
      </c>
      <c r="AF69" s="28">
        <v>210</v>
      </c>
      <c r="AH69" s="28">
        <f t="shared" si="13"/>
        <v>96</v>
      </c>
      <c r="AI69" s="28">
        <f t="shared" si="14"/>
        <v>17904</v>
      </c>
      <c r="AJ69" s="28">
        <f t="shared" si="15"/>
        <v>3</v>
      </c>
      <c r="AK69" s="28">
        <f t="shared" si="16"/>
        <v>273</v>
      </c>
      <c r="AM69" s="28">
        <f t="shared" si="17"/>
        <v>102</v>
      </c>
      <c r="AN69" s="28">
        <f t="shared" si="18"/>
        <v>18966</v>
      </c>
      <c r="AO69" s="28">
        <f t="shared" si="19"/>
        <v>1</v>
      </c>
      <c r="AP69" s="28">
        <f t="shared" si="20"/>
        <v>210</v>
      </c>
      <c r="AR69" s="28">
        <f t="shared" si="9"/>
        <v>6</v>
      </c>
      <c r="AS69" s="28">
        <f t="shared" si="10"/>
        <v>1062</v>
      </c>
      <c r="AT69" s="28">
        <f t="shared" si="11"/>
        <v>-2</v>
      </c>
      <c r="AU69" s="28">
        <f t="shared" si="12"/>
        <v>-63</v>
      </c>
    </row>
    <row r="70" spans="1:47" x14ac:dyDescent="0.35">
      <c r="A70" s="26">
        <v>3412123</v>
      </c>
      <c r="B70" s="27" t="str">
        <f>VLOOKUP(A70,Summary!A:B,2,FALSE)</f>
        <v>Pleasant Street Primary School</v>
      </c>
      <c r="D70" s="28">
        <v>35</v>
      </c>
      <c r="E70" s="28">
        <v>5775</v>
      </c>
      <c r="F70" s="28">
        <v>4</v>
      </c>
      <c r="G70" s="28">
        <v>660</v>
      </c>
      <c r="I70" s="28">
        <v>34</v>
      </c>
      <c r="J70" s="28">
        <v>6630</v>
      </c>
      <c r="K70" s="28">
        <v>6</v>
      </c>
      <c r="L70" s="28">
        <v>1170</v>
      </c>
      <c r="N70" s="28">
        <v>27</v>
      </c>
      <c r="O70" s="28">
        <v>5670</v>
      </c>
      <c r="P70" s="28">
        <v>5</v>
      </c>
      <c r="Q70" s="28">
        <v>1050</v>
      </c>
      <c r="S70" s="28">
        <v>35</v>
      </c>
      <c r="T70" s="28">
        <v>5775</v>
      </c>
      <c r="U70" s="28">
        <v>4</v>
      </c>
      <c r="V70" s="28">
        <v>660</v>
      </c>
      <c r="X70" s="28">
        <v>35</v>
      </c>
      <c r="Y70" s="28">
        <v>6825</v>
      </c>
      <c r="Z70" s="28">
        <v>1</v>
      </c>
      <c r="AA70" s="28">
        <v>195</v>
      </c>
      <c r="AC70" s="28">
        <v>20</v>
      </c>
      <c r="AD70" s="28">
        <v>3960</v>
      </c>
      <c r="AE70" s="28">
        <v>0</v>
      </c>
      <c r="AF70" s="28">
        <v>0</v>
      </c>
      <c r="AH70" s="28">
        <f t="shared" si="13"/>
        <v>96</v>
      </c>
      <c r="AI70" s="28">
        <f t="shared" si="14"/>
        <v>18075</v>
      </c>
      <c r="AJ70" s="28">
        <f t="shared" si="15"/>
        <v>15</v>
      </c>
      <c r="AK70" s="28">
        <f t="shared" si="16"/>
        <v>2880</v>
      </c>
      <c r="AM70" s="28">
        <f t="shared" si="17"/>
        <v>90</v>
      </c>
      <c r="AN70" s="28">
        <f t="shared" si="18"/>
        <v>16560</v>
      </c>
      <c r="AO70" s="28">
        <f t="shared" si="19"/>
        <v>5</v>
      </c>
      <c r="AP70" s="28">
        <f t="shared" si="20"/>
        <v>855</v>
      </c>
      <c r="AR70" s="28">
        <f t="shared" si="9"/>
        <v>-6</v>
      </c>
      <c r="AS70" s="28">
        <f t="shared" si="10"/>
        <v>-1515</v>
      </c>
      <c r="AT70" s="28">
        <f t="shared" si="11"/>
        <v>-10</v>
      </c>
      <c r="AU70" s="28">
        <f t="shared" si="12"/>
        <v>-2025</v>
      </c>
    </row>
    <row r="71" spans="1:47" x14ac:dyDescent="0.35">
      <c r="A71" s="26">
        <v>3412130</v>
      </c>
      <c r="B71" s="27" t="str">
        <f>VLOOKUP(A71,Summary!A:B,2,FALSE)</f>
        <v>Ranworth Square Primary School</v>
      </c>
      <c r="D71" s="28">
        <v>26</v>
      </c>
      <c r="E71" s="28">
        <v>4290</v>
      </c>
      <c r="F71" s="28">
        <v>6</v>
      </c>
      <c r="G71" s="28">
        <v>990</v>
      </c>
      <c r="I71" s="28">
        <v>37</v>
      </c>
      <c r="J71" s="28">
        <v>7215</v>
      </c>
      <c r="K71" s="28">
        <v>10</v>
      </c>
      <c r="L71" s="28">
        <v>1950</v>
      </c>
      <c r="N71" s="28">
        <v>20</v>
      </c>
      <c r="O71" s="28">
        <v>4200</v>
      </c>
      <c r="P71" s="28">
        <v>5</v>
      </c>
      <c r="Q71" s="28">
        <v>1050</v>
      </c>
      <c r="S71" s="28">
        <v>26</v>
      </c>
      <c r="T71" s="28">
        <v>4290</v>
      </c>
      <c r="U71" s="28">
        <v>6</v>
      </c>
      <c r="V71" s="28">
        <v>990</v>
      </c>
      <c r="X71" s="28">
        <v>30</v>
      </c>
      <c r="Y71" s="28">
        <v>5730</v>
      </c>
      <c r="Z71" s="28">
        <v>8</v>
      </c>
      <c r="AA71" s="28">
        <v>1560</v>
      </c>
      <c r="AC71" s="28">
        <v>23</v>
      </c>
      <c r="AD71" s="28">
        <v>4785</v>
      </c>
      <c r="AE71" s="28">
        <v>7</v>
      </c>
      <c r="AF71" s="28">
        <v>1455</v>
      </c>
      <c r="AH71" s="28">
        <f t="shared" si="13"/>
        <v>83</v>
      </c>
      <c r="AI71" s="28">
        <f t="shared" si="14"/>
        <v>15705</v>
      </c>
      <c r="AJ71" s="28">
        <f t="shared" si="15"/>
        <v>21</v>
      </c>
      <c r="AK71" s="28">
        <f t="shared" si="16"/>
        <v>3990</v>
      </c>
      <c r="AM71" s="28">
        <f t="shared" si="17"/>
        <v>79</v>
      </c>
      <c r="AN71" s="28">
        <f t="shared" si="18"/>
        <v>14805</v>
      </c>
      <c r="AO71" s="28">
        <f t="shared" si="19"/>
        <v>21</v>
      </c>
      <c r="AP71" s="28">
        <f t="shared" si="20"/>
        <v>4005</v>
      </c>
      <c r="AR71" s="28">
        <f t="shared" si="9"/>
        <v>-4</v>
      </c>
      <c r="AS71" s="28">
        <f t="shared" si="10"/>
        <v>-900</v>
      </c>
      <c r="AT71" s="28">
        <f t="shared" si="11"/>
        <v>0</v>
      </c>
      <c r="AU71" s="28">
        <f t="shared" si="12"/>
        <v>15</v>
      </c>
    </row>
    <row r="72" spans="1:47" x14ac:dyDescent="0.35">
      <c r="A72" s="26">
        <v>3412034</v>
      </c>
      <c r="B72" s="27" t="str">
        <f>VLOOKUP(A72,Summary!A:B,2,FALSE)</f>
        <v>Rice Lane Primary School</v>
      </c>
      <c r="D72" s="28">
        <v>56</v>
      </c>
      <c r="E72" s="28">
        <v>9240</v>
      </c>
      <c r="F72" s="28">
        <v>24</v>
      </c>
      <c r="G72" s="28">
        <v>3960</v>
      </c>
      <c r="I72" s="28">
        <v>65</v>
      </c>
      <c r="J72" s="28">
        <v>12675</v>
      </c>
      <c r="K72" s="28">
        <v>27</v>
      </c>
      <c r="L72" s="28">
        <v>5265</v>
      </c>
      <c r="N72" s="28">
        <v>44</v>
      </c>
      <c r="O72" s="28">
        <v>9240</v>
      </c>
      <c r="P72" s="28">
        <v>21</v>
      </c>
      <c r="Q72" s="28">
        <v>4410</v>
      </c>
      <c r="S72" s="28">
        <v>56</v>
      </c>
      <c r="T72" s="28">
        <v>9240</v>
      </c>
      <c r="U72" s="28">
        <v>24</v>
      </c>
      <c r="V72" s="28">
        <v>3960</v>
      </c>
      <c r="X72" s="28">
        <v>67</v>
      </c>
      <c r="Y72" s="28">
        <v>12885</v>
      </c>
      <c r="Z72" s="28">
        <v>23</v>
      </c>
      <c r="AA72" s="28">
        <v>4485</v>
      </c>
      <c r="AC72" s="28">
        <v>46</v>
      </c>
      <c r="AD72" s="28">
        <v>9405</v>
      </c>
      <c r="AE72" s="28">
        <v>16</v>
      </c>
      <c r="AF72" s="28">
        <v>3300</v>
      </c>
      <c r="AH72" s="28">
        <f t="shared" si="13"/>
        <v>165</v>
      </c>
      <c r="AI72" s="28">
        <f t="shared" si="14"/>
        <v>31155</v>
      </c>
      <c r="AJ72" s="28">
        <f t="shared" si="15"/>
        <v>72</v>
      </c>
      <c r="AK72" s="28">
        <f t="shared" si="16"/>
        <v>13635</v>
      </c>
      <c r="AM72" s="28">
        <f t="shared" si="17"/>
        <v>169</v>
      </c>
      <c r="AN72" s="28">
        <f t="shared" si="18"/>
        <v>31530</v>
      </c>
      <c r="AO72" s="28">
        <f t="shared" si="19"/>
        <v>63</v>
      </c>
      <c r="AP72" s="28">
        <f t="shared" si="20"/>
        <v>11745</v>
      </c>
      <c r="AR72" s="28">
        <f t="shared" si="9"/>
        <v>4</v>
      </c>
      <c r="AS72" s="28">
        <f t="shared" si="10"/>
        <v>375</v>
      </c>
      <c r="AT72" s="28">
        <f t="shared" si="11"/>
        <v>-9</v>
      </c>
      <c r="AU72" s="28">
        <f t="shared" si="12"/>
        <v>-1890</v>
      </c>
    </row>
    <row r="73" spans="1:47" x14ac:dyDescent="0.35">
      <c r="A73" s="26">
        <v>3413966</v>
      </c>
      <c r="B73" s="27" t="str">
        <f>VLOOKUP(A73,Summary!A:B,2,FALSE)</f>
        <v>Roscoe Primary School</v>
      </c>
      <c r="D73" s="28">
        <v>42</v>
      </c>
      <c r="E73" s="28">
        <v>6930</v>
      </c>
      <c r="F73" s="28">
        <v>0</v>
      </c>
      <c r="G73" s="28">
        <v>0</v>
      </c>
      <c r="I73" s="28">
        <v>46</v>
      </c>
      <c r="J73" s="28">
        <v>8970</v>
      </c>
      <c r="K73" s="28">
        <v>0</v>
      </c>
      <c r="L73" s="28">
        <v>0</v>
      </c>
      <c r="N73" s="28">
        <v>32</v>
      </c>
      <c r="O73" s="28">
        <v>6720</v>
      </c>
      <c r="P73" s="28">
        <v>0</v>
      </c>
      <c r="Q73" s="28">
        <v>0</v>
      </c>
      <c r="S73" s="28">
        <v>42</v>
      </c>
      <c r="T73" s="28">
        <v>6930</v>
      </c>
      <c r="U73" s="28">
        <v>0</v>
      </c>
      <c r="V73" s="28">
        <v>0</v>
      </c>
      <c r="X73" s="28">
        <v>49</v>
      </c>
      <c r="Y73" s="28">
        <v>9555</v>
      </c>
      <c r="Z73" s="28">
        <v>0</v>
      </c>
      <c r="AA73" s="28">
        <v>0</v>
      </c>
      <c r="AC73" s="28">
        <v>19</v>
      </c>
      <c r="AD73" s="28">
        <v>3735</v>
      </c>
      <c r="AE73" s="28">
        <v>0</v>
      </c>
      <c r="AF73" s="28">
        <v>0</v>
      </c>
      <c r="AH73" s="28">
        <f t="shared" si="13"/>
        <v>120</v>
      </c>
      <c r="AI73" s="28">
        <f t="shared" si="14"/>
        <v>22620</v>
      </c>
      <c r="AJ73" s="28">
        <f t="shared" si="15"/>
        <v>0</v>
      </c>
      <c r="AK73" s="28">
        <f t="shared" si="16"/>
        <v>0</v>
      </c>
      <c r="AM73" s="28">
        <f t="shared" si="17"/>
        <v>110</v>
      </c>
      <c r="AN73" s="28">
        <f t="shared" si="18"/>
        <v>20220</v>
      </c>
      <c r="AO73" s="28">
        <f t="shared" si="19"/>
        <v>0</v>
      </c>
      <c r="AP73" s="28">
        <f t="shared" si="20"/>
        <v>0</v>
      </c>
      <c r="AR73" s="28">
        <f t="shared" si="9"/>
        <v>-10</v>
      </c>
      <c r="AS73" s="28">
        <f t="shared" si="10"/>
        <v>-2400</v>
      </c>
      <c r="AT73" s="28">
        <f t="shared" si="11"/>
        <v>0</v>
      </c>
      <c r="AU73" s="28">
        <f t="shared" si="12"/>
        <v>0</v>
      </c>
    </row>
    <row r="74" spans="1:47" x14ac:dyDescent="0.35">
      <c r="A74" s="26">
        <v>3412011</v>
      </c>
      <c r="B74" s="27" t="str">
        <f>VLOOKUP(A74,Summary!A:B,2,FALSE)</f>
        <v>Rudston Primary School</v>
      </c>
      <c r="D74" s="28">
        <v>37</v>
      </c>
      <c r="E74" s="28">
        <v>5577</v>
      </c>
      <c r="F74" s="28">
        <v>21</v>
      </c>
      <c r="G74" s="28">
        <v>1947</v>
      </c>
      <c r="I74" s="28">
        <v>44</v>
      </c>
      <c r="J74" s="28">
        <v>8229</v>
      </c>
      <c r="K74" s="28">
        <v>19</v>
      </c>
      <c r="L74" s="28">
        <v>2418</v>
      </c>
      <c r="N74" s="28">
        <v>31</v>
      </c>
      <c r="O74" s="28">
        <v>5880</v>
      </c>
      <c r="P74" s="28">
        <v>19</v>
      </c>
      <c r="Q74" s="28">
        <v>2394</v>
      </c>
      <c r="S74" s="28">
        <v>37</v>
      </c>
      <c r="T74" s="28">
        <v>5577</v>
      </c>
      <c r="U74" s="28">
        <v>21</v>
      </c>
      <c r="V74" s="28">
        <v>1947</v>
      </c>
      <c r="X74" s="28">
        <v>42</v>
      </c>
      <c r="Y74" s="28">
        <v>7644</v>
      </c>
      <c r="Z74" s="28">
        <v>27</v>
      </c>
      <c r="AA74" s="28">
        <v>3081</v>
      </c>
      <c r="AC74" s="28">
        <v>34</v>
      </c>
      <c r="AD74" s="28">
        <v>6531</v>
      </c>
      <c r="AE74" s="28">
        <v>20</v>
      </c>
      <c r="AF74" s="28">
        <v>1929</v>
      </c>
      <c r="AH74" s="28">
        <f t="shared" si="13"/>
        <v>112</v>
      </c>
      <c r="AI74" s="28">
        <f t="shared" si="14"/>
        <v>19686</v>
      </c>
      <c r="AJ74" s="28">
        <f t="shared" si="15"/>
        <v>59</v>
      </c>
      <c r="AK74" s="28">
        <f t="shared" si="16"/>
        <v>6759</v>
      </c>
      <c r="AM74" s="28">
        <f t="shared" si="17"/>
        <v>113</v>
      </c>
      <c r="AN74" s="28">
        <f t="shared" si="18"/>
        <v>19752</v>
      </c>
      <c r="AO74" s="28">
        <f t="shared" si="19"/>
        <v>68</v>
      </c>
      <c r="AP74" s="28">
        <f t="shared" si="20"/>
        <v>6957</v>
      </c>
      <c r="AR74" s="28">
        <f t="shared" si="9"/>
        <v>1</v>
      </c>
      <c r="AS74" s="28">
        <f t="shared" si="10"/>
        <v>66</v>
      </c>
      <c r="AT74" s="28">
        <f t="shared" si="11"/>
        <v>9</v>
      </c>
      <c r="AU74" s="28">
        <f t="shared" si="12"/>
        <v>198</v>
      </c>
    </row>
    <row r="75" spans="1:47" x14ac:dyDescent="0.35">
      <c r="A75" s="26">
        <v>3413528</v>
      </c>
      <c r="B75" s="27" t="str">
        <f>VLOOKUP(A75,Summary!A:B,2,FALSE)</f>
        <v>Sacred Heart Catholic Primary School</v>
      </c>
      <c r="D75" s="28">
        <v>15</v>
      </c>
      <c r="E75" s="28">
        <v>2475</v>
      </c>
      <c r="F75" s="28">
        <v>0</v>
      </c>
      <c r="G75" s="28">
        <v>0</v>
      </c>
      <c r="I75" s="28">
        <v>21</v>
      </c>
      <c r="J75" s="28">
        <v>4095</v>
      </c>
      <c r="K75" s="28">
        <v>2</v>
      </c>
      <c r="L75" s="28">
        <v>390</v>
      </c>
      <c r="N75" s="28">
        <v>11</v>
      </c>
      <c r="O75" s="28">
        <v>2310</v>
      </c>
      <c r="P75" s="28">
        <v>0</v>
      </c>
      <c r="Q75" s="28">
        <v>0</v>
      </c>
      <c r="S75" s="28">
        <v>15</v>
      </c>
      <c r="T75" s="28">
        <v>2475</v>
      </c>
      <c r="U75" s="28">
        <v>0</v>
      </c>
      <c r="V75" s="28">
        <v>0</v>
      </c>
      <c r="X75" s="28">
        <v>22</v>
      </c>
      <c r="Y75" s="28">
        <v>4230</v>
      </c>
      <c r="Z75" s="28">
        <v>1</v>
      </c>
      <c r="AA75" s="28">
        <v>195</v>
      </c>
      <c r="AC75" s="28">
        <v>22</v>
      </c>
      <c r="AD75" s="28">
        <v>4320</v>
      </c>
      <c r="AE75" s="28">
        <v>2</v>
      </c>
      <c r="AF75" s="28">
        <v>390</v>
      </c>
      <c r="AH75" s="28">
        <f t="shared" si="13"/>
        <v>47</v>
      </c>
      <c r="AI75" s="28">
        <f t="shared" si="14"/>
        <v>8880</v>
      </c>
      <c r="AJ75" s="28">
        <f t="shared" si="15"/>
        <v>2</v>
      </c>
      <c r="AK75" s="28">
        <f t="shared" si="16"/>
        <v>390</v>
      </c>
      <c r="AM75" s="28">
        <f t="shared" si="17"/>
        <v>59</v>
      </c>
      <c r="AN75" s="28">
        <f t="shared" si="18"/>
        <v>11025</v>
      </c>
      <c r="AO75" s="28">
        <f t="shared" si="19"/>
        <v>3</v>
      </c>
      <c r="AP75" s="28">
        <f t="shared" si="20"/>
        <v>585</v>
      </c>
      <c r="AR75" s="28">
        <f t="shared" si="9"/>
        <v>12</v>
      </c>
      <c r="AS75" s="28">
        <f t="shared" si="10"/>
        <v>2145</v>
      </c>
      <c r="AT75" s="28">
        <f t="shared" si="11"/>
        <v>1</v>
      </c>
      <c r="AU75" s="28">
        <f t="shared" si="12"/>
        <v>195</v>
      </c>
    </row>
    <row r="76" spans="1:47" x14ac:dyDescent="0.35">
      <c r="A76" s="26">
        <v>3412227</v>
      </c>
      <c r="B76" s="27" t="str">
        <f>VLOOKUP(A76,Summary!A:B,2,FALSE)</f>
        <v>Smithdown Primary School</v>
      </c>
      <c r="D76" s="28">
        <v>49</v>
      </c>
      <c r="E76" s="28">
        <v>8085</v>
      </c>
      <c r="F76" s="28">
        <v>0</v>
      </c>
      <c r="G76" s="28">
        <v>0</v>
      </c>
      <c r="I76" s="28">
        <v>52</v>
      </c>
      <c r="J76" s="28">
        <v>10140</v>
      </c>
      <c r="K76" s="28">
        <v>0</v>
      </c>
      <c r="L76" s="28">
        <v>0</v>
      </c>
      <c r="N76" s="28">
        <v>45</v>
      </c>
      <c r="O76" s="28">
        <v>9450</v>
      </c>
      <c r="P76" s="28">
        <v>0</v>
      </c>
      <c r="Q76" s="28">
        <v>0</v>
      </c>
      <c r="S76" s="28">
        <v>49</v>
      </c>
      <c r="T76" s="28">
        <v>8085</v>
      </c>
      <c r="U76" s="28">
        <v>0</v>
      </c>
      <c r="V76" s="28">
        <v>0</v>
      </c>
      <c r="X76" s="28">
        <v>53</v>
      </c>
      <c r="Y76" s="28">
        <v>10005</v>
      </c>
      <c r="Z76" s="28">
        <v>0</v>
      </c>
      <c r="AA76" s="28">
        <v>0</v>
      </c>
      <c r="AC76" s="28">
        <v>42</v>
      </c>
      <c r="AD76" s="28">
        <v>8040</v>
      </c>
      <c r="AE76" s="28">
        <v>0</v>
      </c>
      <c r="AF76" s="28">
        <v>0</v>
      </c>
      <c r="AH76" s="28">
        <f t="shared" si="13"/>
        <v>146</v>
      </c>
      <c r="AI76" s="28">
        <f t="shared" si="14"/>
        <v>27675</v>
      </c>
      <c r="AJ76" s="28">
        <f t="shared" si="15"/>
        <v>0</v>
      </c>
      <c r="AK76" s="28">
        <f t="shared" si="16"/>
        <v>0</v>
      </c>
      <c r="AM76" s="28">
        <f t="shared" si="17"/>
        <v>144</v>
      </c>
      <c r="AN76" s="28">
        <f t="shared" si="18"/>
        <v>26130</v>
      </c>
      <c r="AO76" s="28">
        <f t="shared" si="19"/>
        <v>0</v>
      </c>
      <c r="AP76" s="28">
        <f t="shared" si="20"/>
        <v>0</v>
      </c>
      <c r="AR76" s="28">
        <f t="shared" si="9"/>
        <v>-2</v>
      </c>
      <c r="AS76" s="28">
        <f t="shared" si="10"/>
        <v>-1545</v>
      </c>
      <c r="AT76" s="28">
        <f t="shared" si="11"/>
        <v>0</v>
      </c>
      <c r="AU76" s="28">
        <f t="shared" si="12"/>
        <v>0</v>
      </c>
    </row>
    <row r="77" spans="1:47" x14ac:dyDescent="0.35">
      <c r="A77" s="26">
        <v>3412065</v>
      </c>
      <c r="B77" s="27" t="str">
        <f>VLOOKUP(A77,Summary!A:B,2,FALSE)</f>
        <v>Springwood Heath Primary School</v>
      </c>
      <c r="D77" s="28">
        <v>18</v>
      </c>
      <c r="E77" s="28">
        <v>2970</v>
      </c>
      <c r="F77" s="28">
        <v>0</v>
      </c>
      <c r="G77" s="28">
        <v>0</v>
      </c>
      <c r="I77" s="28">
        <v>20</v>
      </c>
      <c r="J77" s="28">
        <v>3900</v>
      </c>
      <c r="K77" s="28">
        <v>0</v>
      </c>
      <c r="L77" s="28">
        <v>0</v>
      </c>
      <c r="N77" s="28">
        <v>15</v>
      </c>
      <c r="O77" s="28">
        <v>3150</v>
      </c>
      <c r="P77" s="28">
        <v>0</v>
      </c>
      <c r="Q77" s="28">
        <v>0</v>
      </c>
      <c r="S77" s="28">
        <v>18</v>
      </c>
      <c r="T77" s="28">
        <v>2970</v>
      </c>
      <c r="U77" s="28">
        <v>0</v>
      </c>
      <c r="V77" s="28">
        <v>0</v>
      </c>
      <c r="X77" s="28">
        <v>19</v>
      </c>
      <c r="Y77" s="28">
        <v>3705</v>
      </c>
      <c r="Z77" s="28">
        <v>0</v>
      </c>
      <c r="AA77" s="28">
        <v>0</v>
      </c>
      <c r="AC77" s="28">
        <v>0</v>
      </c>
      <c r="AD77" s="28">
        <v>0</v>
      </c>
      <c r="AE77" s="28">
        <v>0</v>
      </c>
      <c r="AF77" s="28">
        <v>0</v>
      </c>
      <c r="AH77" s="28">
        <f t="shared" si="13"/>
        <v>53</v>
      </c>
      <c r="AI77" s="28">
        <f t="shared" si="14"/>
        <v>10020</v>
      </c>
      <c r="AJ77" s="28">
        <f t="shared" si="15"/>
        <v>0</v>
      </c>
      <c r="AK77" s="28">
        <f t="shared" si="16"/>
        <v>0</v>
      </c>
      <c r="AM77" s="28">
        <f t="shared" si="17"/>
        <v>37</v>
      </c>
      <c r="AN77" s="28">
        <f t="shared" si="18"/>
        <v>6675</v>
      </c>
      <c r="AO77" s="28">
        <f t="shared" si="19"/>
        <v>0</v>
      </c>
      <c r="AP77" s="28">
        <f t="shared" si="20"/>
        <v>0</v>
      </c>
      <c r="AR77" s="28">
        <f t="shared" si="9"/>
        <v>-16</v>
      </c>
      <c r="AS77" s="28">
        <f t="shared" si="10"/>
        <v>-3345</v>
      </c>
      <c r="AT77" s="28">
        <f t="shared" si="11"/>
        <v>0</v>
      </c>
      <c r="AU77" s="28">
        <f t="shared" si="12"/>
        <v>0</v>
      </c>
    </row>
    <row r="78" spans="1:47" x14ac:dyDescent="0.35">
      <c r="A78" s="26">
        <v>3413601</v>
      </c>
      <c r="B78" s="27" t="s">
        <v>128</v>
      </c>
      <c r="D78" s="28">
        <v>38</v>
      </c>
      <c r="E78" s="28">
        <v>6270</v>
      </c>
      <c r="F78" s="28">
        <v>0</v>
      </c>
      <c r="G78" s="28">
        <v>0</v>
      </c>
      <c r="I78" s="28">
        <v>39</v>
      </c>
      <c r="J78" s="28">
        <v>7605</v>
      </c>
      <c r="K78" s="28">
        <v>0</v>
      </c>
      <c r="L78" s="28">
        <v>0</v>
      </c>
      <c r="N78" s="28">
        <v>32</v>
      </c>
      <c r="O78" s="28">
        <v>6720</v>
      </c>
      <c r="P78" s="28">
        <v>0</v>
      </c>
      <c r="Q78" s="28">
        <v>0</v>
      </c>
      <c r="S78" s="28">
        <v>38</v>
      </c>
      <c r="T78" s="28">
        <v>6270</v>
      </c>
      <c r="U78" s="28">
        <v>0</v>
      </c>
      <c r="V78" s="28">
        <v>0</v>
      </c>
      <c r="X78" s="28">
        <v>40</v>
      </c>
      <c r="Y78" s="28">
        <v>7800</v>
      </c>
      <c r="Z78" s="28">
        <v>0</v>
      </c>
      <c r="AA78" s="28">
        <v>0</v>
      </c>
      <c r="AC78" s="28">
        <v>16</v>
      </c>
      <c r="AD78" s="28">
        <v>3150</v>
      </c>
      <c r="AE78" s="28">
        <v>0</v>
      </c>
      <c r="AF78" s="28">
        <v>0</v>
      </c>
      <c r="AH78" s="28">
        <f t="shared" ref="AH78:AH109" si="21">D78+I78+N78</f>
        <v>109</v>
      </c>
      <c r="AI78" s="28">
        <f t="shared" ref="AI78:AI109" si="22">E78+J78+O78</f>
        <v>20595</v>
      </c>
      <c r="AJ78" s="28">
        <f t="shared" ref="AJ78:AJ109" si="23">F78+K78+P78</f>
        <v>0</v>
      </c>
      <c r="AK78" s="28">
        <f t="shared" ref="AK78:AK109" si="24">G78+L78+Q78</f>
        <v>0</v>
      </c>
      <c r="AM78" s="28">
        <f t="shared" ref="AM78:AM109" si="25">S78+X78+AC78</f>
        <v>94</v>
      </c>
      <c r="AN78" s="28">
        <f t="shared" ref="AN78:AN109" si="26">T78+Y78+AD78</f>
        <v>17220</v>
      </c>
      <c r="AO78" s="28">
        <f t="shared" ref="AO78:AO109" si="27">U78+Z78+AE78</f>
        <v>0</v>
      </c>
      <c r="AP78" s="28">
        <f t="shared" ref="AP78:AP109" si="28">V78+AA78+AF78</f>
        <v>0</v>
      </c>
      <c r="AR78" s="28">
        <f t="shared" si="9"/>
        <v>-15</v>
      </c>
      <c r="AS78" s="28">
        <f t="shared" si="10"/>
        <v>-3375</v>
      </c>
      <c r="AT78" s="28">
        <f t="shared" si="11"/>
        <v>0</v>
      </c>
      <c r="AU78" s="28">
        <f t="shared" si="12"/>
        <v>0</v>
      </c>
    </row>
    <row r="79" spans="1:47" x14ac:dyDescent="0.35">
      <c r="A79" s="26">
        <v>3413543</v>
      </c>
      <c r="B79" s="27" t="str">
        <f>VLOOKUP(A79,Summary!A:B,2,FALSE)</f>
        <v>St Austin's Catholic Primary School</v>
      </c>
      <c r="D79" s="28">
        <v>30</v>
      </c>
      <c r="E79" s="28">
        <v>4950</v>
      </c>
      <c r="F79" s="28">
        <v>19</v>
      </c>
      <c r="G79" s="28">
        <v>3135</v>
      </c>
      <c r="I79" s="28">
        <v>30</v>
      </c>
      <c r="J79" s="28">
        <v>5850</v>
      </c>
      <c r="K79" s="28">
        <v>23</v>
      </c>
      <c r="L79" s="28">
        <v>4485</v>
      </c>
      <c r="N79" s="28">
        <v>30</v>
      </c>
      <c r="O79" s="28">
        <v>6300</v>
      </c>
      <c r="P79" s="28">
        <v>20</v>
      </c>
      <c r="Q79" s="28">
        <v>4200</v>
      </c>
      <c r="S79" s="28">
        <v>30</v>
      </c>
      <c r="T79" s="28">
        <v>4950</v>
      </c>
      <c r="U79" s="28">
        <v>19</v>
      </c>
      <c r="V79" s="28">
        <v>3135</v>
      </c>
      <c r="X79" s="28">
        <v>30</v>
      </c>
      <c r="Y79" s="28">
        <v>5850</v>
      </c>
      <c r="Z79" s="28">
        <v>19</v>
      </c>
      <c r="AA79" s="28">
        <v>3705</v>
      </c>
      <c r="AC79" s="28">
        <v>24</v>
      </c>
      <c r="AD79" s="28">
        <v>5040</v>
      </c>
      <c r="AE79" s="28">
        <v>18</v>
      </c>
      <c r="AF79" s="28">
        <v>3780</v>
      </c>
      <c r="AH79" s="28">
        <f t="shared" si="21"/>
        <v>90</v>
      </c>
      <c r="AI79" s="28">
        <f t="shared" si="22"/>
        <v>17100</v>
      </c>
      <c r="AJ79" s="28">
        <f t="shared" si="23"/>
        <v>62</v>
      </c>
      <c r="AK79" s="28">
        <f t="shared" si="24"/>
        <v>11820</v>
      </c>
      <c r="AM79" s="28">
        <f t="shared" si="25"/>
        <v>84</v>
      </c>
      <c r="AN79" s="28">
        <f t="shared" si="26"/>
        <v>15840</v>
      </c>
      <c r="AO79" s="28">
        <f t="shared" si="27"/>
        <v>56</v>
      </c>
      <c r="AP79" s="28">
        <f t="shared" si="28"/>
        <v>10620</v>
      </c>
      <c r="AR79" s="28">
        <f t="shared" ref="AR79:AR109" si="29">AM79-AH79</f>
        <v>-6</v>
      </c>
      <c r="AS79" s="28">
        <f t="shared" ref="AS79:AS109" si="30">AN79-AI79</f>
        <v>-1260</v>
      </c>
      <c r="AT79" s="28">
        <f t="shared" ref="AT79:AT109" si="31">AO79-AJ79</f>
        <v>-6</v>
      </c>
      <c r="AU79" s="28">
        <f t="shared" ref="AU79:AU109" si="32">AP79-AK79</f>
        <v>-1200</v>
      </c>
    </row>
    <row r="80" spans="1:47" x14ac:dyDescent="0.35">
      <c r="A80" s="26">
        <v>3413548</v>
      </c>
      <c r="B80" s="27" t="s">
        <v>126</v>
      </c>
      <c r="D80" s="28"/>
      <c r="E80" s="28"/>
      <c r="F80" s="28"/>
      <c r="G80" s="28"/>
      <c r="I80" s="28"/>
      <c r="J80" s="28"/>
      <c r="K80" s="28"/>
      <c r="L80" s="28"/>
      <c r="N80" s="28"/>
      <c r="O80" s="28"/>
      <c r="P80" s="28"/>
      <c r="Q80" s="28"/>
      <c r="S80" s="28"/>
      <c r="T80" s="28"/>
      <c r="U80" s="28"/>
      <c r="V80" s="28"/>
      <c r="X80" s="28"/>
      <c r="Y80" s="28"/>
      <c r="Z80" s="28"/>
      <c r="AA80" s="28"/>
      <c r="AC80" s="28">
        <v>11</v>
      </c>
      <c r="AD80" s="28">
        <v>2175</v>
      </c>
      <c r="AE80" s="28">
        <v>3</v>
      </c>
      <c r="AF80" s="28">
        <v>630</v>
      </c>
      <c r="AH80" s="28">
        <f t="shared" ref="AH80" si="33">D80+I80+N80</f>
        <v>0</v>
      </c>
      <c r="AI80" s="28">
        <f t="shared" ref="AI80" si="34">E80+J80+O80</f>
        <v>0</v>
      </c>
      <c r="AJ80" s="28">
        <f t="shared" ref="AJ80" si="35">F80+K80+P80</f>
        <v>0</v>
      </c>
      <c r="AK80" s="28">
        <f t="shared" ref="AK80" si="36">G80+L80+Q80</f>
        <v>0</v>
      </c>
      <c r="AM80" s="28">
        <f t="shared" ref="AM80" si="37">S80+X80+AC80</f>
        <v>11</v>
      </c>
      <c r="AN80" s="28">
        <f t="shared" ref="AN80" si="38">T80+Y80+AD80</f>
        <v>2175</v>
      </c>
      <c r="AO80" s="28">
        <f t="shared" ref="AO80" si="39">U80+Z80+AE80</f>
        <v>3</v>
      </c>
      <c r="AP80" s="28">
        <f t="shared" ref="AP80" si="40">V80+AA80+AF80</f>
        <v>630</v>
      </c>
      <c r="AR80" s="28">
        <f t="shared" ref="AR80" si="41">AM80-AH80</f>
        <v>11</v>
      </c>
      <c r="AS80" s="28">
        <f t="shared" ref="AS80" si="42">AN80-AI80</f>
        <v>2175</v>
      </c>
      <c r="AT80" s="28">
        <f t="shared" ref="AT80" si="43">AO80-AJ80</f>
        <v>3</v>
      </c>
      <c r="AU80" s="28">
        <f t="shared" ref="AU80" si="44">AP80-AK80</f>
        <v>630</v>
      </c>
    </row>
    <row r="81" spans="1:47" x14ac:dyDescent="0.35">
      <c r="A81" s="26">
        <v>3413550</v>
      </c>
      <c r="B81" s="27" t="str">
        <f>VLOOKUP(A81,Summary!A:B,2,FALSE)</f>
        <v>St Clare's Catholic Primary School</v>
      </c>
      <c r="D81" s="28">
        <v>11</v>
      </c>
      <c r="E81" s="28">
        <v>1815</v>
      </c>
      <c r="F81" s="28">
        <v>0</v>
      </c>
      <c r="G81" s="28">
        <v>0</v>
      </c>
      <c r="I81" s="28">
        <v>20</v>
      </c>
      <c r="J81" s="28">
        <v>3900</v>
      </c>
      <c r="K81" s="28">
        <v>0</v>
      </c>
      <c r="L81" s="28">
        <v>0</v>
      </c>
      <c r="N81" s="28">
        <v>13</v>
      </c>
      <c r="O81" s="28">
        <v>2730</v>
      </c>
      <c r="P81" s="28">
        <v>0</v>
      </c>
      <c r="Q81" s="28">
        <v>0</v>
      </c>
      <c r="S81" s="28">
        <v>11</v>
      </c>
      <c r="T81" s="28">
        <v>1815</v>
      </c>
      <c r="U81" s="28">
        <v>0</v>
      </c>
      <c r="V81" s="28">
        <v>0</v>
      </c>
      <c r="X81" s="28">
        <v>18</v>
      </c>
      <c r="Y81" s="28">
        <v>3210</v>
      </c>
      <c r="Z81" s="28">
        <v>0</v>
      </c>
      <c r="AA81" s="28">
        <v>0</v>
      </c>
      <c r="AC81" s="28">
        <v>8</v>
      </c>
      <c r="AD81" s="28">
        <v>1680</v>
      </c>
      <c r="AE81" s="28">
        <v>0</v>
      </c>
      <c r="AF81" s="28">
        <v>0</v>
      </c>
      <c r="AH81" s="28">
        <f t="shared" si="21"/>
        <v>44</v>
      </c>
      <c r="AI81" s="28">
        <f t="shared" si="22"/>
        <v>8445</v>
      </c>
      <c r="AJ81" s="28">
        <f t="shared" si="23"/>
        <v>0</v>
      </c>
      <c r="AK81" s="28">
        <f t="shared" si="24"/>
        <v>0</v>
      </c>
      <c r="AM81" s="28">
        <f t="shared" si="25"/>
        <v>37</v>
      </c>
      <c r="AN81" s="28">
        <f t="shared" si="26"/>
        <v>6705</v>
      </c>
      <c r="AO81" s="28">
        <f t="shared" si="27"/>
        <v>0</v>
      </c>
      <c r="AP81" s="28">
        <f t="shared" si="28"/>
        <v>0</v>
      </c>
      <c r="AR81" s="28">
        <f t="shared" si="29"/>
        <v>-7</v>
      </c>
      <c r="AS81" s="28">
        <f t="shared" si="30"/>
        <v>-1740</v>
      </c>
      <c r="AT81" s="28">
        <f t="shared" si="31"/>
        <v>0</v>
      </c>
      <c r="AU81" s="28">
        <f t="shared" si="32"/>
        <v>0</v>
      </c>
    </row>
    <row r="82" spans="1:47" x14ac:dyDescent="0.35">
      <c r="A82" s="26">
        <v>3413001</v>
      </c>
      <c r="B82" s="27" t="str">
        <f>VLOOKUP(A82,Summary!A:B,2,FALSE)</f>
        <v>St Cleopas' Church of England Primary School</v>
      </c>
      <c r="D82" s="28">
        <v>25</v>
      </c>
      <c r="E82" s="28">
        <v>4125</v>
      </c>
      <c r="F82" s="28">
        <v>0</v>
      </c>
      <c r="G82" s="28">
        <v>0</v>
      </c>
      <c r="I82" s="28">
        <v>43</v>
      </c>
      <c r="J82" s="28">
        <v>8385</v>
      </c>
      <c r="K82" s="28">
        <v>0</v>
      </c>
      <c r="L82" s="28">
        <v>0</v>
      </c>
      <c r="N82" s="28">
        <v>19</v>
      </c>
      <c r="O82" s="28">
        <v>3990</v>
      </c>
      <c r="P82" s="28">
        <v>0</v>
      </c>
      <c r="Q82" s="28">
        <v>0</v>
      </c>
      <c r="S82" s="28">
        <v>25</v>
      </c>
      <c r="T82" s="28">
        <v>4125</v>
      </c>
      <c r="U82" s="28">
        <v>0</v>
      </c>
      <c r="V82" s="28">
        <v>0</v>
      </c>
      <c r="X82" s="28">
        <v>34</v>
      </c>
      <c r="Y82" s="28">
        <v>6210</v>
      </c>
      <c r="Z82" s="28">
        <v>0</v>
      </c>
      <c r="AA82" s="28">
        <v>0</v>
      </c>
      <c r="AC82" s="28">
        <v>19</v>
      </c>
      <c r="AD82" s="28">
        <v>3645</v>
      </c>
      <c r="AE82" s="28">
        <v>1</v>
      </c>
      <c r="AF82" s="28">
        <v>210</v>
      </c>
      <c r="AH82" s="28">
        <f t="shared" si="21"/>
        <v>87</v>
      </c>
      <c r="AI82" s="28">
        <f t="shared" si="22"/>
        <v>16500</v>
      </c>
      <c r="AJ82" s="28">
        <f t="shared" si="23"/>
        <v>0</v>
      </c>
      <c r="AK82" s="28">
        <f t="shared" si="24"/>
        <v>0</v>
      </c>
      <c r="AM82" s="28">
        <f t="shared" si="25"/>
        <v>78</v>
      </c>
      <c r="AN82" s="28">
        <f t="shared" si="26"/>
        <v>13980</v>
      </c>
      <c r="AO82" s="28">
        <f t="shared" si="27"/>
        <v>1</v>
      </c>
      <c r="AP82" s="28">
        <f t="shared" si="28"/>
        <v>210</v>
      </c>
      <c r="AR82" s="28">
        <f t="shared" si="29"/>
        <v>-9</v>
      </c>
      <c r="AS82" s="28">
        <f t="shared" si="30"/>
        <v>-2520</v>
      </c>
      <c r="AT82" s="28">
        <f t="shared" si="31"/>
        <v>1</v>
      </c>
      <c r="AU82" s="28">
        <f t="shared" si="32"/>
        <v>210</v>
      </c>
    </row>
    <row r="83" spans="1:47" x14ac:dyDescent="0.35">
      <c r="A83" s="26">
        <v>3413527</v>
      </c>
      <c r="B83" s="27" t="str">
        <f>VLOOKUP(A83,Summary!A:B,2,FALSE)</f>
        <v>St Finbar's Catholic Primary School</v>
      </c>
      <c r="D83" s="28">
        <v>15</v>
      </c>
      <c r="E83" s="28">
        <v>2475</v>
      </c>
      <c r="F83" s="28">
        <v>4</v>
      </c>
      <c r="G83" s="28">
        <v>660</v>
      </c>
      <c r="I83" s="28">
        <v>15</v>
      </c>
      <c r="J83" s="28">
        <v>2925</v>
      </c>
      <c r="K83" s="28">
        <v>4</v>
      </c>
      <c r="L83" s="28">
        <v>780</v>
      </c>
      <c r="N83" s="28">
        <v>12</v>
      </c>
      <c r="O83" s="28">
        <v>2520</v>
      </c>
      <c r="P83" s="28">
        <v>2</v>
      </c>
      <c r="Q83" s="28">
        <v>420</v>
      </c>
      <c r="S83" s="28">
        <v>15</v>
      </c>
      <c r="T83" s="28">
        <v>2475</v>
      </c>
      <c r="U83" s="28">
        <v>4</v>
      </c>
      <c r="V83" s="28">
        <v>660</v>
      </c>
      <c r="X83" s="28">
        <v>23</v>
      </c>
      <c r="Y83" s="28">
        <v>4140</v>
      </c>
      <c r="Z83" s="28">
        <v>5</v>
      </c>
      <c r="AA83" s="28">
        <v>975</v>
      </c>
      <c r="AC83" s="28">
        <v>21</v>
      </c>
      <c r="AD83" s="28">
        <v>3930</v>
      </c>
      <c r="AE83" s="28">
        <v>3</v>
      </c>
      <c r="AF83" s="28">
        <v>630</v>
      </c>
      <c r="AH83" s="28">
        <f t="shared" si="21"/>
        <v>42</v>
      </c>
      <c r="AI83" s="28">
        <f t="shared" si="22"/>
        <v>7920</v>
      </c>
      <c r="AJ83" s="28">
        <f t="shared" si="23"/>
        <v>10</v>
      </c>
      <c r="AK83" s="28">
        <f t="shared" si="24"/>
        <v>1860</v>
      </c>
      <c r="AM83" s="28">
        <f t="shared" si="25"/>
        <v>59</v>
      </c>
      <c r="AN83" s="28">
        <f t="shared" si="26"/>
        <v>10545</v>
      </c>
      <c r="AO83" s="28">
        <f t="shared" si="27"/>
        <v>12</v>
      </c>
      <c r="AP83" s="28">
        <f t="shared" si="28"/>
        <v>2265</v>
      </c>
      <c r="AR83" s="28">
        <f t="shared" si="29"/>
        <v>17</v>
      </c>
      <c r="AS83" s="28">
        <f t="shared" si="30"/>
        <v>2625</v>
      </c>
      <c r="AT83" s="28">
        <f t="shared" si="31"/>
        <v>2</v>
      </c>
      <c r="AU83" s="28">
        <f t="shared" si="32"/>
        <v>405</v>
      </c>
    </row>
    <row r="84" spans="1:47" x14ac:dyDescent="0.35">
      <c r="A84" s="26">
        <v>3413553</v>
      </c>
      <c r="B84" s="27" t="str">
        <f>VLOOKUP(A84,Summary!A:B,2,FALSE)</f>
        <v>St Francis De Sales Catholic Infant and Nursery School</v>
      </c>
      <c r="D84" s="28">
        <v>61</v>
      </c>
      <c r="E84" s="28">
        <v>10065</v>
      </c>
      <c r="F84" s="28">
        <v>14</v>
      </c>
      <c r="G84" s="28">
        <v>2310</v>
      </c>
      <c r="I84" s="28">
        <v>78</v>
      </c>
      <c r="J84" s="28">
        <v>15210</v>
      </c>
      <c r="K84" s="28">
        <v>22</v>
      </c>
      <c r="L84" s="28">
        <v>4290</v>
      </c>
      <c r="N84" s="28">
        <v>49</v>
      </c>
      <c r="O84" s="28">
        <v>10290</v>
      </c>
      <c r="P84" s="28">
        <v>12</v>
      </c>
      <c r="Q84" s="28">
        <v>2520</v>
      </c>
      <c r="S84" s="28">
        <v>61</v>
      </c>
      <c r="T84" s="28">
        <v>10065</v>
      </c>
      <c r="U84" s="28">
        <v>14</v>
      </c>
      <c r="V84" s="28">
        <v>2310</v>
      </c>
      <c r="X84" s="28">
        <v>60</v>
      </c>
      <c r="Y84" s="28">
        <v>11610</v>
      </c>
      <c r="Z84" s="28">
        <v>14</v>
      </c>
      <c r="AA84" s="28">
        <v>2730</v>
      </c>
      <c r="AC84" s="28">
        <v>62</v>
      </c>
      <c r="AD84" s="28">
        <v>11595</v>
      </c>
      <c r="AE84" s="28">
        <v>15</v>
      </c>
      <c r="AF84" s="28">
        <v>2760</v>
      </c>
      <c r="AH84" s="28">
        <f t="shared" si="21"/>
        <v>188</v>
      </c>
      <c r="AI84" s="28">
        <f t="shared" si="22"/>
        <v>35565</v>
      </c>
      <c r="AJ84" s="28">
        <f t="shared" si="23"/>
        <v>48</v>
      </c>
      <c r="AK84" s="28">
        <f t="shared" si="24"/>
        <v>9120</v>
      </c>
      <c r="AM84" s="28">
        <f t="shared" si="25"/>
        <v>183</v>
      </c>
      <c r="AN84" s="28">
        <f t="shared" si="26"/>
        <v>33270</v>
      </c>
      <c r="AO84" s="28">
        <f t="shared" si="27"/>
        <v>43</v>
      </c>
      <c r="AP84" s="28">
        <f t="shared" si="28"/>
        <v>7800</v>
      </c>
      <c r="AR84" s="28">
        <f t="shared" si="29"/>
        <v>-5</v>
      </c>
      <c r="AS84" s="28">
        <f t="shared" si="30"/>
        <v>-2295</v>
      </c>
      <c r="AT84" s="28">
        <f t="shared" si="31"/>
        <v>-5</v>
      </c>
      <c r="AU84" s="28">
        <f t="shared" si="32"/>
        <v>-1320</v>
      </c>
    </row>
    <row r="85" spans="1:47" x14ac:dyDescent="0.35">
      <c r="A85" s="26">
        <v>3413633</v>
      </c>
      <c r="B85" s="27" t="str">
        <f>VLOOKUP(A85,Summary!A:B,2,FALSE)</f>
        <v>St Gregory's Catholic Primary School</v>
      </c>
      <c r="D85" s="28">
        <v>34</v>
      </c>
      <c r="E85" s="28">
        <v>5610</v>
      </c>
      <c r="F85" s="28">
        <v>18</v>
      </c>
      <c r="G85" s="28">
        <v>2838</v>
      </c>
      <c r="I85" s="28">
        <v>44</v>
      </c>
      <c r="J85" s="28">
        <v>8541</v>
      </c>
      <c r="K85" s="28">
        <v>20</v>
      </c>
      <c r="L85" s="28">
        <v>3900</v>
      </c>
      <c r="N85" s="28">
        <v>23</v>
      </c>
      <c r="O85" s="28">
        <v>4830</v>
      </c>
      <c r="P85" s="28">
        <v>12</v>
      </c>
      <c r="Q85" s="28">
        <v>2520</v>
      </c>
      <c r="S85" s="28">
        <v>34</v>
      </c>
      <c r="T85" s="28">
        <v>5610</v>
      </c>
      <c r="U85" s="28">
        <v>18</v>
      </c>
      <c r="V85" s="28">
        <v>2838</v>
      </c>
      <c r="X85" s="28">
        <v>41</v>
      </c>
      <c r="Y85" s="28">
        <v>7890</v>
      </c>
      <c r="Z85" s="28">
        <v>21</v>
      </c>
      <c r="AA85" s="28">
        <v>3939</v>
      </c>
      <c r="AC85" s="28">
        <v>29</v>
      </c>
      <c r="AD85" s="28">
        <v>6090</v>
      </c>
      <c r="AE85" s="28">
        <v>9</v>
      </c>
      <c r="AF85" s="28">
        <v>1890</v>
      </c>
      <c r="AH85" s="28">
        <f t="shared" si="21"/>
        <v>101</v>
      </c>
      <c r="AI85" s="28">
        <f t="shared" si="22"/>
        <v>18981</v>
      </c>
      <c r="AJ85" s="28">
        <f t="shared" si="23"/>
        <v>50</v>
      </c>
      <c r="AK85" s="28">
        <f t="shared" si="24"/>
        <v>9258</v>
      </c>
      <c r="AM85" s="28">
        <f t="shared" si="25"/>
        <v>104</v>
      </c>
      <c r="AN85" s="28">
        <f t="shared" si="26"/>
        <v>19590</v>
      </c>
      <c r="AO85" s="28">
        <f t="shared" si="27"/>
        <v>48</v>
      </c>
      <c r="AP85" s="28">
        <f t="shared" si="28"/>
        <v>8667</v>
      </c>
      <c r="AR85" s="28">
        <f t="shared" si="29"/>
        <v>3</v>
      </c>
      <c r="AS85" s="28">
        <f t="shared" si="30"/>
        <v>609</v>
      </c>
      <c r="AT85" s="28">
        <f t="shared" si="31"/>
        <v>-2</v>
      </c>
      <c r="AU85" s="28">
        <f t="shared" si="32"/>
        <v>-591</v>
      </c>
    </row>
    <row r="86" spans="1:47" x14ac:dyDescent="0.35">
      <c r="A86" s="26">
        <v>3413571</v>
      </c>
      <c r="B86" s="27" t="str">
        <f>VLOOKUP(A86,Summary!A:B,2,FALSE)</f>
        <v>St Michael's Catholic Primary School</v>
      </c>
      <c r="D86" s="28">
        <v>34</v>
      </c>
      <c r="E86" s="28">
        <v>5610</v>
      </c>
      <c r="F86" s="28">
        <v>4</v>
      </c>
      <c r="G86" s="28">
        <v>660</v>
      </c>
      <c r="I86" s="28">
        <v>42</v>
      </c>
      <c r="J86" s="28">
        <v>8190</v>
      </c>
      <c r="K86" s="28">
        <v>4</v>
      </c>
      <c r="L86" s="28">
        <v>780</v>
      </c>
      <c r="N86" s="28">
        <v>20</v>
      </c>
      <c r="O86" s="28">
        <v>4200</v>
      </c>
      <c r="P86" s="28">
        <v>0</v>
      </c>
      <c r="Q86" s="28">
        <v>0</v>
      </c>
      <c r="S86" s="28">
        <v>34</v>
      </c>
      <c r="T86" s="28">
        <v>5610</v>
      </c>
      <c r="U86" s="28">
        <v>4</v>
      </c>
      <c r="V86" s="28">
        <v>660</v>
      </c>
      <c r="X86" s="28">
        <v>44</v>
      </c>
      <c r="Y86" s="28">
        <v>8415</v>
      </c>
      <c r="Z86" s="28">
        <v>3</v>
      </c>
      <c r="AA86" s="28">
        <v>585</v>
      </c>
      <c r="AC86" s="28">
        <v>42</v>
      </c>
      <c r="AD86" s="28">
        <v>8190</v>
      </c>
      <c r="AE86" s="28">
        <v>4</v>
      </c>
      <c r="AF86" s="28">
        <v>840</v>
      </c>
      <c r="AH86" s="28">
        <f t="shared" si="21"/>
        <v>96</v>
      </c>
      <c r="AI86" s="28">
        <f t="shared" si="22"/>
        <v>18000</v>
      </c>
      <c r="AJ86" s="28">
        <f t="shared" si="23"/>
        <v>8</v>
      </c>
      <c r="AK86" s="28">
        <f t="shared" si="24"/>
        <v>1440</v>
      </c>
      <c r="AM86" s="28">
        <f t="shared" si="25"/>
        <v>120</v>
      </c>
      <c r="AN86" s="28">
        <f t="shared" si="26"/>
        <v>22215</v>
      </c>
      <c r="AO86" s="28">
        <f t="shared" si="27"/>
        <v>11</v>
      </c>
      <c r="AP86" s="28">
        <f t="shared" si="28"/>
        <v>2085</v>
      </c>
      <c r="AR86" s="28">
        <f t="shared" si="29"/>
        <v>24</v>
      </c>
      <c r="AS86" s="28">
        <f t="shared" si="30"/>
        <v>4215</v>
      </c>
      <c r="AT86" s="28">
        <f t="shared" si="31"/>
        <v>3</v>
      </c>
      <c r="AU86" s="28">
        <f t="shared" si="32"/>
        <v>645</v>
      </c>
    </row>
    <row r="87" spans="1:47" x14ac:dyDescent="0.35">
      <c r="A87" s="26">
        <v>3413573</v>
      </c>
      <c r="B87" s="27" t="str">
        <f>VLOOKUP(A87,Summary!A:B,2,FALSE)</f>
        <v>St Nicholas Catholic Academy</v>
      </c>
      <c r="D87" s="28">
        <v>10</v>
      </c>
      <c r="E87" s="28">
        <v>1650</v>
      </c>
      <c r="F87" s="28">
        <v>2</v>
      </c>
      <c r="G87" s="28">
        <v>330</v>
      </c>
      <c r="I87" s="28">
        <v>15</v>
      </c>
      <c r="J87" s="28">
        <v>2925</v>
      </c>
      <c r="K87" s="28">
        <v>2</v>
      </c>
      <c r="L87" s="28">
        <v>390</v>
      </c>
      <c r="N87" s="28">
        <v>11</v>
      </c>
      <c r="O87" s="28">
        <v>2310</v>
      </c>
      <c r="P87" s="28">
        <v>2</v>
      </c>
      <c r="Q87" s="28">
        <v>420</v>
      </c>
      <c r="S87" s="28">
        <v>10</v>
      </c>
      <c r="T87" s="28">
        <v>1650</v>
      </c>
      <c r="U87" s="28">
        <v>2</v>
      </c>
      <c r="V87" s="28">
        <v>330</v>
      </c>
      <c r="X87" s="28">
        <v>17</v>
      </c>
      <c r="Y87" s="28">
        <v>3315</v>
      </c>
      <c r="Z87" s="28">
        <v>3</v>
      </c>
      <c r="AA87" s="28">
        <v>585</v>
      </c>
      <c r="AC87" s="28">
        <v>8</v>
      </c>
      <c r="AD87" s="28">
        <v>1350</v>
      </c>
      <c r="AE87" s="28">
        <v>0</v>
      </c>
      <c r="AF87" s="28">
        <v>0</v>
      </c>
      <c r="AH87" s="28">
        <f t="shared" si="21"/>
        <v>36</v>
      </c>
      <c r="AI87" s="28">
        <f t="shared" si="22"/>
        <v>6885</v>
      </c>
      <c r="AJ87" s="28">
        <f t="shared" si="23"/>
        <v>6</v>
      </c>
      <c r="AK87" s="28">
        <f t="shared" si="24"/>
        <v>1140</v>
      </c>
      <c r="AM87" s="28">
        <f t="shared" si="25"/>
        <v>35</v>
      </c>
      <c r="AN87" s="28">
        <f t="shared" si="26"/>
        <v>6315</v>
      </c>
      <c r="AO87" s="28">
        <f t="shared" si="27"/>
        <v>5</v>
      </c>
      <c r="AP87" s="28">
        <f t="shared" si="28"/>
        <v>915</v>
      </c>
      <c r="AR87" s="28">
        <f t="shared" si="29"/>
        <v>-1</v>
      </c>
      <c r="AS87" s="28">
        <f t="shared" si="30"/>
        <v>-570</v>
      </c>
      <c r="AT87" s="28">
        <f t="shared" si="31"/>
        <v>-1</v>
      </c>
      <c r="AU87" s="28">
        <f t="shared" si="32"/>
        <v>-225</v>
      </c>
    </row>
    <row r="88" spans="1:47" x14ac:dyDescent="0.35">
      <c r="A88" s="26">
        <v>3413967</v>
      </c>
      <c r="B88" s="27" t="str">
        <f>VLOOKUP(A88,Summary!A:B,2,FALSE)</f>
        <v>St Teresa of Lisieux Catholic Primary School</v>
      </c>
      <c r="D88" s="28">
        <v>35</v>
      </c>
      <c r="E88" s="28">
        <v>5775</v>
      </c>
      <c r="F88" s="28">
        <v>0</v>
      </c>
      <c r="G88" s="28">
        <v>0</v>
      </c>
      <c r="I88" s="28">
        <v>46</v>
      </c>
      <c r="J88" s="28">
        <v>8970</v>
      </c>
      <c r="K88" s="28">
        <v>0</v>
      </c>
      <c r="L88" s="28">
        <v>0</v>
      </c>
      <c r="N88" s="28">
        <v>30</v>
      </c>
      <c r="O88" s="28">
        <v>6300</v>
      </c>
      <c r="P88" s="28">
        <v>0</v>
      </c>
      <c r="Q88" s="28">
        <v>0</v>
      </c>
      <c r="S88" s="28">
        <v>35</v>
      </c>
      <c r="T88" s="28">
        <v>5775</v>
      </c>
      <c r="U88" s="28">
        <v>0</v>
      </c>
      <c r="V88" s="28">
        <v>0</v>
      </c>
      <c r="X88" s="28">
        <v>43</v>
      </c>
      <c r="Y88" s="28">
        <v>8190</v>
      </c>
      <c r="Z88" s="28">
        <v>0</v>
      </c>
      <c r="AA88" s="28">
        <v>0</v>
      </c>
      <c r="AC88" s="28">
        <v>28</v>
      </c>
      <c r="AD88" s="28">
        <v>4995</v>
      </c>
      <c r="AE88" s="28">
        <v>0</v>
      </c>
      <c r="AF88" s="28">
        <v>0</v>
      </c>
      <c r="AH88" s="28">
        <f t="shared" si="21"/>
        <v>111</v>
      </c>
      <c r="AI88" s="28">
        <f t="shared" si="22"/>
        <v>21045</v>
      </c>
      <c r="AJ88" s="28">
        <f t="shared" si="23"/>
        <v>0</v>
      </c>
      <c r="AK88" s="28">
        <f t="shared" si="24"/>
        <v>0</v>
      </c>
      <c r="AM88" s="28">
        <f t="shared" si="25"/>
        <v>106</v>
      </c>
      <c r="AN88" s="28">
        <f t="shared" si="26"/>
        <v>18960</v>
      </c>
      <c r="AO88" s="28">
        <f t="shared" si="27"/>
        <v>0</v>
      </c>
      <c r="AP88" s="28">
        <f t="shared" si="28"/>
        <v>0</v>
      </c>
      <c r="AR88" s="28">
        <f t="shared" si="29"/>
        <v>-5</v>
      </c>
      <c r="AS88" s="28">
        <f t="shared" si="30"/>
        <v>-2085</v>
      </c>
      <c r="AT88" s="28">
        <f t="shared" si="31"/>
        <v>0</v>
      </c>
      <c r="AU88" s="28">
        <f t="shared" si="32"/>
        <v>0</v>
      </c>
    </row>
    <row r="89" spans="1:47" x14ac:dyDescent="0.35">
      <c r="A89" s="26">
        <v>3413310</v>
      </c>
      <c r="B89" s="27" t="str">
        <f>VLOOKUP(A89,Summary!A:B,2,FALSE)</f>
        <v>St Anne's (Stanley) Junior Mixed and Infant School</v>
      </c>
      <c r="D89" s="28">
        <v>37</v>
      </c>
      <c r="E89" s="28">
        <v>6105</v>
      </c>
      <c r="F89" s="28">
        <v>7</v>
      </c>
      <c r="G89" s="28">
        <v>1155</v>
      </c>
      <c r="I89" s="28">
        <v>33</v>
      </c>
      <c r="J89" s="28">
        <v>6435</v>
      </c>
      <c r="K89" s="28">
        <v>8</v>
      </c>
      <c r="L89" s="28">
        <v>1560</v>
      </c>
      <c r="N89" s="28">
        <v>26</v>
      </c>
      <c r="O89" s="28">
        <v>5460</v>
      </c>
      <c r="P89" s="28">
        <v>7</v>
      </c>
      <c r="Q89" s="28">
        <v>1470</v>
      </c>
      <c r="S89" s="28">
        <v>37</v>
      </c>
      <c r="T89" s="28">
        <v>6105</v>
      </c>
      <c r="U89" s="28">
        <v>7</v>
      </c>
      <c r="V89" s="28">
        <v>1155</v>
      </c>
      <c r="X89" s="28">
        <v>41</v>
      </c>
      <c r="Y89" s="28">
        <v>7815</v>
      </c>
      <c r="Z89" s="28">
        <v>9</v>
      </c>
      <c r="AA89" s="28">
        <v>1755</v>
      </c>
      <c r="AC89" s="28">
        <v>28</v>
      </c>
      <c r="AD89" s="28">
        <v>5385</v>
      </c>
      <c r="AE89" s="28">
        <v>8</v>
      </c>
      <c r="AF89" s="28">
        <v>1680</v>
      </c>
      <c r="AH89" s="28">
        <f t="shared" si="21"/>
        <v>96</v>
      </c>
      <c r="AI89" s="28">
        <f t="shared" si="22"/>
        <v>18000</v>
      </c>
      <c r="AJ89" s="28">
        <f t="shared" si="23"/>
        <v>22</v>
      </c>
      <c r="AK89" s="28">
        <f t="shared" si="24"/>
        <v>4185</v>
      </c>
      <c r="AM89" s="28">
        <f t="shared" si="25"/>
        <v>106</v>
      </c>
      <c r="AN89" s="28">
        <f t="shared" si="26"/>
        <v>19305</v>
      </c>
      <c r="AO89" s="28">
        <f t="shared" si="27"/>
        <v>24</v>
      </c>
      <c r="AP89" s="28">
        <f t="shared" si="28"/>
        <v>4590</v>
      </c>
      <c r="AR89" s="28">
        <f t="shared" si="29"/>
        <v>10</v>
      </c>
      <c r="AS89" s="28">
        <f t="shared" si="30"/>
        <v>1305</v>
      </c>
      <c r="AT89" s="28">
        <f t="shared" si="31"/>
        <v>2</v>
      </c>
      <c r="AU89" s="28">
        <f t="shared" si="32"/>
        <v>405</v>
      </c>
    </row>
    <row r="90" spans="1:47" x14ac:dyDescent="0.35">
      <c r="A90" s="26">
        <v>3413644</v>
      </c>
      <c r="B90" s="27" t="str">
        <f>VLOOKUP(A90,Summary!A:B,2,FALSE)</f>
        <v>St Anne's Catholic Primary School</v>
      </c>
      <c r="D90" s="28">
        <v>16</v>
      </c>
      <c r="E90" s="28">
        <v>2640</v>
      </c>
      <c r="F90" s="28">
        <v>0</v>
      </c>
      <c r="G90" s="28">
        <v>0</v>
      </c>
      <c r="I90" s="28">
        <v>24</v>
      </c>
      <c r="J90" s="28">
        <v>4680</v>
      </c>
      <c r="K90" s="28">
        <v>0</v>
      </c>
      <c r="L90" s="28">
        <v>0</v>
      </c>
      <c r="N90" s="28">
        <v>14</v>
      </c>
      <c r="O90" s="28">
        <v>2940</v>
      </c>
      <c r="P90" s="28">
        <v>0</v>
      </c>
      <c r="Q90" s="28">
        <v>0</v>
      </c>
      <c r="S90" s="28">
        <v>16</v>
      </c>
      <c r="T90" s="28">
        <v>2640</v>
      </c>
      <c r="U90" s="28">
        <v>0</v>
      </c>
      <c r="V90" s="28">
        <v>0</v>
      </c>
      <c r="X90" s="28">
        <v>23</v>
      </c>
      <c r="Y90" s="28">
        <v>4230</v>
      </c>
      <c r="Z90" s="28">
        <v>0</v>
      </c>
      <c r="AA90" s="28">
        <v>0</v>
      </c>
      <c r="AC90" s="28">
        <v>7</v>
      </c>
      <c r="AD90" s="28">
        <v>1440</v>
      </c>
      <c r="AE90" s="28">
        <v>0</v>
      </c>
      <c r="AF90" s="28">
        <v>0</v>
      </c>
      <c r="AH90" s="28">
        <f t="shared" si="21"/>
        <v>54</v>
      </c>
      <c r="AI90" s="28">
        <f t="shared" si="22"/>
        <v>10260</v>
      </c>
      <c r="AJ90" s="28">
        <f t="shared" si="23"/>
        <v>0</v>
      </c>
      <c r="AK90" s="28">
        <f t="shared" si="24"/>
        <v>0</v>
      </c>
      <c r="AM90" s="28">
        <f t="shared" si="25"/>
        <v>46</v>
      </c>
      <c r="AN90" s="28">
        <f t="shared" si="26"/>
        <v>8310</v>
      </c>
      <c r="AO90" s="28">
        <f t="shared" si="27"/>
        <v>0</v>
      </c>
      <c r="AP90" s="28">
        <f t="shared" si="28"/>
        <v>0</v>
      </c>
      <c r="AR90" s="28">
        <f t="shared" si="29"/>
        <v>-8</v>
      </c>
      <c r="AS90" s="28">
        <f t="shared" si="30"/>
        <v>-1950</v>
      </c>
      <c r="AT90" s="28">
        <f t="shared" si="31"/>
        <v>0</v>
      </c>
      <c r="AU90" s="28">
        <f t="shared" si="32"/>
        <v>0</v>
      </c>
    </row>
    <row r="91" spans="1:47" x14ac:dyDescent="0.35">
      <c r="A91" s="26">
        <v>3413632</v>
      </c>
      <c r="B91" s="27" t="str">
        <f>VLOOKUP(A91,Summary!A:B,2,FALSE)</f>
        <v>St Cecilia's Catholic Infant School</v>
      </c>
      <c r="D91" s="28">
        <v>25</v>
      </c>
      <c r="E91" s="28">
        <v>4125</v>
      </c>
      <c r="F91" s="28">
        <v>0</v>
      </c>
      <c r="G91" s="28">
        <v>0</v>
      </c>
      <c r="I91" s="28">
        <v>42</v>
      </c>
      <c r="J91" s="28">
        <v>8190</v>
      </c>
      <c r="K91" s="28">
        <v>0</v>
      </c>
      <c r="L91" s="28">
        <v>0</v>
      </c>
      <c r="N91" s="28">
        <v>24</v>
      </c>
      <c r="O91" s="28">
        <v>5040</v>
      </c>
      <c r="P91" s="28">
        <v>0</v>
      </c>
      <c r="Q91" s="28">
        <v>0</v>
      </c>
      <c r="S91" s="28">
        <v>25</v>
      </c>
      <c r="T91" s="28">
        <v>4125</v>
      </c>
      <c r="U91" s="28">
        <v>0</v>
      </c>
      <c r="V91" s="28">
        <v>0</v>
      </c>
      <c r="X91" s="28">
        <v>26</v>
      </c>
      <c r="Y91" s="28">
        <v>5010</v>
      </c>
      <c r="Z91" s="28">
        <v>0</v>
      </c>
      <c r="AA91" s="28">
        <v>0</v>
      </c>
      <c r="AC91" s="28">
        <v>21</v>
      </c>
      <c r="AD91" s="28">
        <v>4365</v>
      </c>
      <c r="AE91" s="28">
        <v>0</v>
      </c>
      <c r="AF91" s="28">
        <v>0</v>
      </c>
      <c r="AH91" s="28">
        <f t="shared" si="21"/>
        <v>91</v>
      </c>
      <c r="AI91" s="28">
        <f t="shared" si="22"/>
        <v>17355</v>
      </c>
      <c r="AJ91" s="28">
        <f t="shared" si="23"/>
        <v>0</v>
      </c>
      <c r="AK91" s="28">
        <f t="shared" si="24"/>
        <v>0</v>
      </c>
      <c r="AM91" s="28">
        <f t="shared" si="25"/>
        <v>72</v>
      </c>
      <c r="AN91" s="28">
        <f t="shared" si="26"/>
        <v>13500</v>
      </c>
      <c r="AO91" s="28">
        <f t="shared" si="27"/>
        <v>0</v>
      </c>
      <c r="AP91" s="28">
        <f t="shared" si="28"/>
        <v>0</v>
      </c>
      <c r="AR91" s="28">
        <f t="shared" si="29"/>
        <v>-19</v>
      </c>
      <c r="AS91" s="28">
        <f t="shared" si="30"/>
        <v>-3855</v>
      </c>
      <c r="AT91" s="28">
        <f t="shared" si="31"/>
        <v>0</v>
      </c>
      <c r="AU91" s="28">
        <f t="shared" si="32"/>
        <v>0</v>
      </c>
    </row>
    <row r="92" spans="1:47" x14ac:dyDescent="0.35">
      <c r="A92" s="26">
        <v>3413024</v>
      </c>
      <c r="B92" s="27" t="str">
        <f>VLOOKUP(A92,Summary!A:B,2,FALSE)</f>
        <v>St Christopher's Catholic Primary School</v>
      </c>
      <c r="D92" s="28">
        <v>31</v>
      </c>
      <c r="E92" s="28">
        <v>5115</v>
      </c>
      <c r="F92" s="28">
        <v>0</v>
      </c>
      <c r="G92" s="28">
        <v>0</v>
      </c>
      <c r="I92" s="28">
        <v>47</v>
      </c>
      <c r="J92" s="28">
        <v>9165</v>
      </c>
      <c r="K92" s="28">
        <v>0</v>
      </c>
      <c r="L92" s="28">
        <v>0</v>
      </c>
      <c r="N92" s="28">
        <v>23</v>
      </c>
      <c r="O92" s="28">
        <v>4830</v>
      </c>
      <c r="P92" s="28">
        <v>0</v>
      </c>
      <c r="Q92" s="28">
        <v>0</v>
      </c>
      <c r="S92" s="28">
        <v>31</v>
      </c>
      <c r="T92" s="28">
        <v>5115</v>
      </c>
      <c r="U92" s="28">
        <v>0</v>
      </c>
      <c r="V92" s="28">
        <v>0</v>
      </c>
      <c r="X92" s="28">
        <v>39</v>
      </c>
      <c r="Y92" s="28">
        <v>7605</v>
      </c>
      <c r="Z92" s="28">
        <v>0</v>
      </c>
      <c r="AA92" s="28">
        <v>0</v>
      </c>
      <c r="AC92" s="28">
        <v>28</v>
      </c>
      <c r="AD92" s="28">
        <v>5520</v>
      </c>
      <c r="AE92" s="28">
        <v>0</v>
      </c>
      <c r="AF92" s="28">
        <v>0</v>
      </c>
      <c r="AH92" s="28">
        <f t="shared" si="21"/>
        <v>101</v>
      </c>
      <c r="AI92" s="28">
        <f t="shared" si="22"/>
        <v>19110</v>
      </c>
      <c r="AJ92" s="28">
        <f t="shared" si="23"/>
        <v>0</v>
      </c>
      <c r="AK92" s="28">
        <f t="shared" si="24"/>
        <v>0</v>
      </c>
      <c r="AM92" s="28">
        <f t="shared" si="25"/>
        <v>98</v>
      </c>
      <c r="AN92" s="28">
        <f t="shared" si="26"/>
        <v>18240</v>
      </c>
      <c r="AO92" s="28">
        <f t="shared" si="27"/>
        <v>0</v>
      </c>
      <c r="AP92" s="28">
        <f t="shared" si="28"/>
        <v>0</v>
      </c>
      <c r="AR92" s="28">
        <f t="shared" si="29"/>
        <v>-3</v>
      </c>
      <c r="AS92" s="28">
        <f t="shared" si="30"/>
        <v>-870</v>
      </c>
      <c r="AT92" s="28">
        <f t="shared" si="31"/>
        <v>0</v>
      </c>
      <c r="AU92" s="28">
        <f t="shared" si="32"/>
        <v>0</v>
      </c>
    </row>
    <row r="93" spans="1:47" x14ac:dyDescent="0.35">
      <c r="A93" s="26">
        <v>3413551</v>
      </c>
      <c r="B93" s="27" t="str">
        <f>VLOOKUP(A93,Summary!A:B,2,FALSE)</f>
        <v>St Cuthbert's Catholic Primary</v>
      </c>
      <c r="D93" s="28">
        <v>20</v>
      </c>
      <c r="E93" s="28">
        <v>3300</v>
      </c>
      <c r="F93" s="28">
        <v>6</v>
      </c>
      <c r="G93" s="28">
        <v>990</v>
      </c>
      <c r="I93" s="28">
        <v>37</v>
      </c>
      <c r="J93" s="28">
        <v>7215</v>
      </c>
      <c r="K93" s="28">
        <v>8</v>
      </c>
      <c r="L93" s="28">
        <v>1560</v>
      </c>
      <c r="N93" s="28">
        <v>14</v>
      </c>
      <c r="O93" s="28">
        <v>2940</v>
      </c>
      <c r="P93" s="28">
        <v>3</v>
      </c>
      <c r="Q93" s="28">
        <v>630</v>
      </c>
      <c r="S93" s="28">
        <v>20</v>
      </c>
      <c r="T93" s="28">
        <v>3300</v>
      </c>
      <c r="U93" s="28">
        <v>6</v>
      </c>
      <c r="V93" s="28">
        <v>990</v>
      </c>
      <c r="X93" s="28">
        <v>29</v>
      </c>
      <c r="Y93" s="28">
        <v>5190</v>
      </c>
      <c r="Z93" s="28">
        <v>6</v>
      </c>
      <c r="AA93" s="28">
        <v>1170</v>
      </c>
      <c r="AC93" s="28">
        <v>17</v>
      </c>
      <c r="AD93" s="28">
        <v>3390</v>
      </c>
      <c r="AE93" s="28">
        <v>4</v>
      </c>
      <c r="AF93" s="28">
        <v>840</v>
      </c>
      <c r="AH93" s="28">
        <f t="shared" si="21"/>
        <v>71</v>
      </c>
      <c r="AI93" s="28">
        <f t="shared" si="22"/>
        <v>13455</v>
      </c>
      <c r="AJ93" s="28">
        <f t="shared" si="23"/>
        <v>17</v>
      </c>
      <c r="AK93" s="28">
        <f t="shared" si="24"/>
        <v>3180</v>
      </c>
      <c r="AM93" s="28">
        <f t="shared" si="25"/>
        <v>66</v>
      </c>
      <c r="AN93" s="28">
        <f t="shared" si="26"/>
        <v>11880</v>
      </c>
      <c r="AO93" s="28">
        <f t="shared" si="27"/>
        <v>16</v>
      </c>
      <c r="AP93" s="28">
        <f t="shared" si="28"/>
        <v>3000</v>
      </c>
      <c r="AR93" s="28">
        <f t="shared" si="29"/>
        <v>-5</v>
      </c>
      <c r="AS93" s="28">
        <f t="shared" si="30"/>
        <v>-1575</v>
      </c>
      <c r="AT93" s="28">
        <f t="shared" si="31"/>
        <v>-1</v>
      </c>
      <c r="AU93" s="28">
        <f t="shared" si="32"/>
        <v>-180</v>
      </c>
    </row>
    <row r="94" spans="1:47" x14ac:dyDescent="0.35">
      <c r="A94" s="26">
        <v>3412234</v>
      </c>
      <c r="B94" s="27" t="str">
        <f>VLOOKUP(A94,Summary!A:B,2,FALSE)</f>
        <v>St John's Catholic Primary School</v>
      </c>
      <c r="D94" s="28">
        <v>60</v>
      </c>
      <c r="E94" s="28">
        <v>9900</v>
      </c>
      <c r="F94" s="28">
        <v>0</v>
      </c>
      <c r="G94" s="28">
        <v>0</v>
      </c>
      <c r="I94" s="28">
        <v>84</v>
      </c>
      <c r="J94" s="28">
        <v>16380</v>
      </c>
      <c r="K94" s="28">
        <v>21</v>
      </c>
      <c r="L94" s="28">
        <v>4095</v>
      </c>
      <c r="N94" s="28">
        <v>74</v>
      </c>
      <c r="O94" s="28">
        <v>15540</v>
      </c>
      <c r="P94" s="28">
        <v>21</v>
      </c>
      <c r="Q94" s="28">
        <v>4410</v>
      </c>
      <c r="S94" s="28">
        <v>60</v>
      </c>
      <c r="T94" s="28">
        <v>9900</v>
      </c>
      <c r="U94" s="28">
        <v>0</v>
      </c>
      <c r="V94" s="28">
        <v>0</v>
      </c>
      <c r="X94" s="28">
        <v>61</v>
      </c>
      <c r="Y94" s="28">
        <v>11286.05</v>
      </c>
      <c r="Z94" s="28">
        <v>0</v>
      </c>
      <c r="AA94" s="28">
        <v>0</v>
      </c>
      <c r="AC94" s="28">
        <v>43</v>
      </c>
      <c r="AD94" s="28">
        <v>8778</v>
      </c>
      <c r="AE94" s="28">
        <v>0</v>
      </c>
      <c r="AF94" s="28">
        <v>0</v>
      </c>
      <c r="AH94" s="28">
        <f t="shared" si="21"/>
        <v>218</v>
      </c>
      <c r="AI94" s="28">
        <f t="shared" si="22"/>
        <v>41820</v>
      </c>
      <c r="AJ94" s="28">
        <f t="shared" si="23"/>
        <v>42</v>
      </c>
      <c r="AK94" s="28">
        <f t="shared" si="24"/>
        <v>8505</v>
      </c>
      <c r="AM94" s="28">
        <f t="shared" si="25"/>
        <v>164</v>
      </c>
      <c r="AN94" s="28">
        <f t="shared" si="26"/>
        <v>29964.05</v>
      </c>
      <c r="AO94" s="28">
        <f t="shared" si="27"/>
        <v>0</v>
      </c>
      <c r="AP94" s="28">
        <f t="shared" si="28"/>
        <v>0</v>
      </c>
      <c r="AR94" s="28">
        <f t="shared" si="29"/>
        <v>-54</v>
      </c>
      <c r="AS94" s="28">
        <f t="shared" si="30"/>
        <v>-11855.95</v>
      </c>
      <c r="AT94" s="28">
        <f t="shared" si="31"/>
        <v>-42</v>
      </c>
      <c r="AU94" s="28">
        <f t="shared" si="32"/>
        <v>-8505</v>
      </c>
    </row>
    <row r="95" spans="1:47" x14ac:dyDescent="0.35">
      <c r="A95" s="26">
        <v>3412004</v>
      </c>
      <c r="B95" s="27" t="str">
        <f>VLOOKUP(A95,Summary!A:B,2,FALSE)</f>
        <v>St Margaret's Anfield Church of England Primary School</v>
      </c>
      <c r="D95" s="28">
        <v>50</v>
      </c>
      <c r="E95" s="28">
        <v>8250</v>
      </c>
      <c r="F95" s="28">
        <v>0</v>
      </c>
      <c r="G95" s="28">
        <v>0</v>
      </c>
      <c r="I95" s="28">
        <v>41</v>
      </c>
      <c r="J95" s="28">
        <v>7995</v>
      </c>
      <c r="K95" s="28">
        <v>0</v>
      </c>
      <c r="L95" s="28">
        <v>0</v>
      </c>
      <c r="N95" s="28">
        <v>44</v>
      </c>
      <c r="O95" s="28">
        <v>9240</v>
      </c>
      <c r="P95" s="28">
        <v>0</v>
      </c>
      <c r="Q95" s="28">
        <v>0</v>
      </c>
      <c r="S95" s="28">
        <v>50</v>
      </c>
      <c r="T95" s="28">
        <v>8250</v>
      </c>
      <c r="U95" s="28">
        <v>0</v>
      </c>
      <c r="V95" s="28">
        <v>0</v>
      </c>
      <c r="X95" s="28">
        <v>54</v>
      </c>
      <c r="Y95" s="28">
        <v>10530</v>
      </c>
      <c r="Z95" s="28">
        <v>0</v>
      </c>
      <c r="AA95" s="28">
        <v>0</v>
      </c>
      <c r="AC95" s="28">
        <v>29</v>
      </c>
      <c r="AD95" s="28">
        <v>5625</v>
      </c>
      <c r="AE95" s="28">
        <v>0</v>
      </c>
      <c r="AF95" s="28">
        <v>0</v>
      </c>
      <c r="AH95" s="28">
        <f t="shared" si="21"/>
        <v>135</v>
      </c>
      <c r="AI95" s="28">
        <f t="shared" si="22"/>
        <v>25485</v>
      </c>
      <c r="AJ95" s="28">
        <f t="shared" si="23"/>
        <v>0</v>
      </c>
      <c r="AK95" s="28">
        <f t="shared" si="24"/>
        <v>0</v>
      </c>
      <c r="AM95" s="28">
        <f t="shared" si="25"/>
        <v>133</v>
      </c>
      <c r="AN95" s="28">
        <f t="shared" si="26"/>
        <v>24405</v>
      </c>
      <c r="AO95" s="28">
        <f t="shared" si="27"/>
        <v>0</v>
      </c>
      <c r="AP95" s="28">
        <f t="shared" si="28"/>
        <v>0</v>
      </c>
      <c r="AR95" s="28">
        <f t="shared" si="29"/>
        <v>-2</v>
      </c>
      <c r="AS95" s="28">
        <f t="shared" si="30"/>
        <v>-1080</v>
      </c>
      <c r="AT95" s="28">
        <f t="shared" si="31"/>
        <v>0</v>
      </c>
      <c r="AU95" s="28">
        <f t="shared" si="32"/>
        <v>0</v>
      </c>
    </row>
    <row r="96" spans="1:47" x14ac:dyDescent="0.35">
      <c r="A96" s="26">
        <v>3412237</v>
      </c>
      <c r="B96" s="27" t="str">
        <f>VLOOKUP(A96,Summary!A:B,2,FALSE)</f>
        <v>St Michael-in-the-Hamlet Community Primary School</v>
      </c>
      <c r="D96" s="28">
        <v>27</v>
      </c>
      <c r="E96" s="28">
        <v>4455</v>
      </c>
      <c r="F96" s="28">
        <v>12</v>
      </c>
      <c r="G96" s="28">
        <v>1980</v>
      </c>
      <c r="I96" s="28">
        <v>34</v>
      </c>
      <c r="J96" s="28">
        <v>6552</v>
      </c>
      <c r="K96" s="28">
        <v>12</v>
      </c>
      <c r="L96" s="28">
        <v>2340</v>
      </c>
      <c r="N96" s="28">
        <v>20</v>
      </c>
      <c r="O96" s="28">
        <v>4200</v>
      </c>
      <c r="P96" s="28">
        <v>8</v>
      </c>
      <c r="Q96" s="28">
        <v>1680</v>
      </c>
      <c r="S96" s="28">
        <v>27</v>
      </c>
      <c r="T96" s="28">
        <v>4455</v>
      </c>
      <c r="U96" s="28">
        <v>12</v>
      </c>
      <c r="V96" s="28">
        <v>1980</v>
      </c>
      <c r="X96" s="28">
        <v>32</v>
      </c>
      <c r="Y96" s="28">
        <v>5955</v>
      </c>
      <c r="Z96" s="28">
        <v>15</v>
      </c>
      <c r="AA96" s="28">
        <v>2805</v>
      </c>
      <c r="AC96" s="28">
        <v>17</v>
      </c>
      <c r="AD96" s="28">
        <v>3375</v>
      </c>
      <c r="AE96" s="28">
        <v>10</v>
      </c>
      <c r="AF96" s="28">
        <v>2100</v>
      </c>
      <c r="AH96" s="28">
        <f t="shared" si="21"/>
        <v>81</v>
      </c>
      <c r="AI96" s="28">
        <f t="shared" si="22"/>
        <v>15207</v>
      </c>
      <c r="AJ96" s="28">
        <f t="shared" si="23"/>
        <v>32</v>
      </c>
      <c r="AK96" s="28">
        <f t="shared" si="24"/>
        <v>6000</v>
      </c>
      <c r="AM96" s="28">
        <f t="shared" si="25"/>
        <v>76</v>
      </c>
      <c r="AN96" s="28">
        <f t="shared" si="26"/>
        <v>13785</v>
      </c>
      <c r="AO96" s="28">
        <f t="shared" si="27"/>
        <v>37</v>
      </c>
      <c r="AP96" s="28">
        <f t="shared" si="28"/>
        <v>6885</v>
      </c>
      <c r="AR96" s="28">
        <f t="shared" si="29"/>
        <v>-5</v>
      </c>
      <c r="AS96" s="28">
        <f t="shared" si="30"/>
        <v>-1422</v>
      </c>
      <c r="AT96" s="28">
        <f t="shared" si="31"/>
        <v>5</v>
      </c>
      <c r="AU96" s="28">
        <f t="shared" si="32"/>
        <v>885</v>
      </c>
    </row>
    <row r="97" spans="1:47" x14ac:dyDescent="0.35">
      <c r="A97" s="26">
        <v>3413582</v>
      </c>
      <c r="B97" s="27" t="str">
        <f>VLOOKUP(A97,Summary!A:B,2,FALSE)</f>
        <v>St Patrick's Catholic Primary School</v>
      </c>
      <c r="D97" s="28">
        <v>40</v>
      </c>
      <c r="E97" s="28">
        <v>6600</v>
      </c>
      <c r="F97" s="28">
        <v>10</v>
      </c>
      <c r="G97" s="28">
        <v>1650</v>
      </c>
      <c r="I97" s="28">
        <v>40</v>
      </c>
      <c r="J97" s="28">
        <v>7800</v>
      </c>
      <c r="K97" s="28">
        <v>8</v>
      </c>
      <c r="L97" s="28">
        <v>1560</v>
      </c>
      <c r="N97" s="28">
        <v>32</v>
      </c>
      <c r="O97" s="28">
        <v>6720</v>
      </c>
      <c r="P97" s="28">
        <v>6</v>
      </c>
      <c r="Q97" s="28">
        <v>1260</v>
      </c>
      <c r="S97" s="28">
        <v>40</v>
      </c>
      <c r="T97" s="28">
        <v>6600</v>
      </c>
      <c r="U97" s="28">
        <v>10</v>
      </c>
      <c r="V97" s="28">
        <v>1650</v>
      </c>
      <c r="X97" s="28">
        <v>41</v>
      </c>
      <c r="Y97" s="28">
        <v>7995</v>
      </c>
      <c r="Z97" s="28">
        <v>10</v>
      </c>
      <c r="AA97" s="28">
        <v>1950</v>
      </c>
      <c r="AC97" s="28">
        <v>20</v>
      </c>
      <c r="AD97" s="28">
        <v>4065</v>
      </c>
      <c r="AE97" s="28">
        <v>3</v>
      </c>
      <c r="AF97" s="28">
        <v>630</v>
      </c>
      <c r="AH97" s="28">
        <f t="shared" si="21"/>
        <v>112</v>
      </c>
      <c r="AI97" s="28">
        <f t="shared" si="22"/>
        <v>21120</v>
      </c>
      <c r="AJ97" s="28">
        <f t="shared" si="23"/>
        <v>24</v>
      </c>
      <c r="AK97" s="28">
        <f t="shared" si="24"/>
        <v>4470</v>
      </c>
      <c r="AM97" s="28">
        <f t="shared" si="25"/>
        <v>101</v>
      </c>
      <c r="AN97" s="28">
        <f t="shared" si="26"/>
        <v>18660</v>
      </c>
      <c r="AO97" s="28">
        <f t="shared" si="27"/>
        <v>23</v>
      </c>
      <c r="AP97" s="28">
        <f t="shared" si="28"/>
        <v>4230</v>
      </c>
      <c r="AR97" s="28">
        <f t="shared" si="29"/>
        <v>-11</v>
      </c>
      <c r="AS97" s="28">
        <f t="shared" si="30"/>
        <v>-2460</v>
      </c>
      <c r="AT97" s="28">
        <f t="shared" si="31"/>
        <v>-1</v>
      </c>
      <c r="AU97" s="28">
        <f t="shared" si="32"/>
        <v>-240</v>
      </c>
    </row>
    <row r="98" spans="1:47" x14ac:dyDescent="0.35">
      <c r="A98" s="26">
        <v>3413588</v>
      </c>
      <c r="B98" s="27" t="str">
        <f>VLOOKUP(A98,Summary!A:B,2,FALSE)</f>
        <v>St Sebastian's Catholic Primary School</v>
      </c>
      <c r="D98" s="28">
        <v>26</v>
      </c>
      <c r="E98" s="28">
        <v>4224</v>
      </c>
      <c r="F98" s="28">
        <v>0</v>
      </c>
      <c r="G98" s="28">
        <v>0</v>
      </c>
      <c r="I98" s="28">
        <v>36</v>
      </c>
      <c r="J98" s="28">
        <v>7020</v>
      </c>
      <c r="K98" s="28">
        <v>0</v>
      </c>
      <c r="L98" s="28">
        <v>0</v>
      </c>
      <c r="N98" s="28">
        <v>24</v>
      </c>
      <c r="O98" s="28">
        <v>4956</v>
      </c>
      <c r="P98" s="28">
        <v>0</v>
      </c>
      <c r="Q98" s="28">
        <v>0</v>
      </c>
      <c r="S98" s="28">
        <v>26</v>
      </c>
      <c r="T98" s="28">
        <v>4224</v>
      </c>
      <c r="U98" s="28">
        <v>0</v>
      </c>
      <c r="V98" s="28">
        <v>0</v>
      </c>
      <c r="X98" s="28">
        <v>26</v>
      </c>
      <c r="Y98" s="28">
        <v>4992</v>
      </c>
      <c r="Z98" s="28">
        <v>0</v>
      </c>
      <c r="AA98" s="28">
        <v>0</v>
      </c>
      <c r="AC98" s="28">
        <v>27</v>
      </c>
      <c r="AD98" s="28">
        <v>4890</v>
      </c>
      <c r="AE98" s="28">
        <v>0</v>
      </c>
      <c r="AF98" s="28">
        <v>0</v>
      </c>
      <c r="AH98" s="28">
        <f t="shared" si="21"/>
        <v>86</v>
      </c>
      <c r="AI98" s="28">
        <f t="shared" si="22"/>
        <v>16200</v>
      </c>
      <c r="AJ98" s="28">
        <f t="shared" si="23"/>
        <v>0</v>
      </c>
      <c r="AK98" s="28">
        <f t="shared" si="24"/>
        <v>0</v>
      </c>
      <c r="AM98" s="28">
        <f t="shared" si="25"/>
        <v>79</v>
      </c>
      <c r="AN98" s="28">
        <f t="shared" si="26"/>
        <v>14106</v>
      </c>
      <c r="AO98" s="28">
        <f t="shared" si="27"/>
        <v>0</v>
      </c>
      <c r="AP98" s="28">
        <f t="shared" si="28"/>
        <v>0</v>
      </c>
      <c r="AR98" s="28">
        <f t="shared" si="29"/>
        <v>-7</v>
      </c>
      <c r="AS98" s="28">
        <f t="shared" si="30"/>
        <v>-2094</v>
      </c>
      <c r="AT98" s="28">
        <f t="shared" si="31"/>
        <v>0</v>
      </c>
      <c r="AU98" s="28">
        <f t="shared" si="32"/>
        <v>0</v>
      </c>
    </row>
    <row r="99" spans="1:47" x14ac:dyDescent="0.35">
      <c r="A99" s="26">
        <v>3413011</v>
      </c>
      <c r="B99" s="27" t="str">
        <f>VLOOKUP(A99,Summary!A:B,2,FALSE)</f>
        <v>St Silas CofE Primary School</v>
      </c>
      <c r="D99" s="28">
        <v>32</v>
      </c>
      <c r="E99" s="28">
        <v>5280</v>
      </c>
      <c r="F99" s="28">
        <v>2</v>
      </c>
      <c r="G99" s="28">
        <v>330</v>
      </c>
      <c r="I99" s="28">
        <v>48</v>
      </c>
      <c r="J99" s="28">
        <v>9360</v>
      </c>
      <c r="K99" s="28">
        <v>1</v>
      </c>
      <c r="L99" s="28">
        <v>195</v>
      </c>
      <c r="N99" s="28">
        <v>28</v>
      </c>
      <c r="O99" s="28">
        <v>5250</v>
      </c>
      <c r="P99" s="28">
        <v>0</v>
      </c>
      <c r="Q99" s="28">
        <v>0</v>
      </c>
      <c r="S99" s="28">
        <v>32</v>
      </c>
      <c r="T99" s="28">
        <v>5280</v>
      </c>
      <c r="U99" s="28">
        <v>2</v>
      </c>
      <c r="V99" s="28">
        <v>330</v>
      </c>
      <c r="X99" s="28">
        <v>44</v>
      </c>
      <c r="Y99" s="28">
        <v>8535</v>
      </c>
      <c r="Z99" s="28">
        <v>12</v>
      </c>
      <c r="AA99" s="28">
        <v>2340</v>
      </c>
      <c r="AC99" s="28">
        <v>28</v>
      </c>
      <c r="AD99" s="28">
        <v>5700</v>
      </c>
      <c r="AE99" s="28">
        <v>5</v>
      </c>
      <c r="AF99" s="28">
        <v>1050</v>
      </c>
      <c r="AH99" s="28">
        <f t="shared" si="21"/>
        <v>108</v>
      </c>
      <c r="AI99" s="28">
        <f t="shared" si="22"/>
        <v>19890</v>
      </c>
      <c r="AJ99" s="28">
        <f t="shared" si="23"/>
        <v>3</v>
      </c>
      <c r="AK99" s="28">
        <f t="shared" si="24"/>
        <v>525</v>
      </c>
      <c r="AM99" s="28">
        <f t="shared" si="25"/>
        <v>104</v>
      </c>
      <c r="AN99" s="28">
        <f t="shared" si="26"/>
        <v>19515</v>
      </c>
      <c r="AO99" s="28">
        <f t="shared" si="27"/>
        <v>19</v>
      </c>
      <c r="AP99" s="28">
        <f t="shared" si="28"/>
        <v>3720</v>
      </c>
      <c r="AR99" s="28">
        <f t="shared" si="29"/>
        <v>-4</v>
      </c>
      <c r="AS99" s="28">
        <f t="shared" si="30"/>
        <v>-375</v>
      </c>
      <c r="AT99" s="28">
        <f t="shared" si="31"/>
        <v>16</v>
      </c>
      <c r="AU99" s="28">
        <f t="shared" si="32"/>
        <v>3195</v>
      </c>
    </row>
    <row r="100" spans="1:47" x14ac:dyDescent="0.35">
      <c r="A100" s="26">
        <v>3413594</v>
      </c>
      <c r="B100" s="27" t="str">
        <f>VLOOKUP(A100,Summary!A:B,2,FALSE)</f>
        <v>St Vincent de Paul Catholic Primary School</v>
      </c>
      <c r="D100" s="28">
        <v>22</v>
      </c>
      <c r="E100" s="28">
        <v>3630</v>
      </c>
      <c r="F100" s="28">
        <v>9</v>
      </c>
      <c r="G100" s="28">
        <v>1485</v>
      </c>
      <c r="I100" s="28">
        <v>35</v>
      </c>
      <c r="J100" s="28">
        <v>6825</v>
      </c>
      <c r="K100" s="28">
        <v>19</v>
      </c>
      <c r="L100" s="28">
        <v>3705</v>
      </c>
      <c r="N100" s="28">
        <v>15</v>
      </c>
      <c r="O100" s="28">
        <v>3150</v>
      </c>
      <c r="P100" s="28">
        <v>8</v>
      </c>
      <c r="Q100" s="28">
        <v>1680</v>
      </c>
      <c r="S100" s="28">
        <v>22</v>
      </c>
      <c r="T100" s="28">
        <v>3630</v>
      </c>
      <c r="U100" s="28">
        <v>9</v>
      </c>
      <c r="V100" s="28">
        <v>1485</v>
      </c>
      <c r="X100" s="28">
        <v>30</v>
      </c>
      <c r="Y100" s="28">
        <v>5805</v>
      </c>
      <c r="Z100" s="28">
        <v>12</v>
      </c>
      <c r="AA100" s="28">
        <v>2340</v>
      </c>
      <c r="AC100" s="28">
        <v>24</v>
      </c>
      <c r="AD100" s="28">
        <v>4530</v>
      </c>
      <c r="AE100" s="28">
        <v>6</v>
      </c>
      <c r="AF100" s="28">
        <v>1215</v>
      </c>
      <c r="AH100" s="28">
        <f t="shared" si="21"/>
        <v>72</v>
      </c>
      <c r="AI100" s="28">
        <f t="shared" si="22"/>
        <v>13605</v>
      </c>
      <c r="AJ100" s="28">
        <f t="shared" si="23"/>
        <v>36</v>
      </c>
      <c r="AK100" s="28">
        <f t="shared" si="24"/>
        <v>6870</v>
      </c>
      <c r="AM100" s="28">
        <f t="shared" si="25"/>
        <v>76</v>
      </c>
      <c r="AN100" s="28">
        <f t="shared" si="26"/>
        <v>13965</v>
      </c>
      <c r="AO100" s="28">
        <f t="shared" si="27"/>
        <v>27</v>
      </c>
      <c r="AP100" s="28">
        <f t="shared" si="28"/>
        <v>5040</v>
      </c>
      <c r="AR100" s="28">
        <f t="shared" si="29"/>
        <v>4</v>
      </c>
      <c r="AS100" s="28">
        <f t="shared" si="30"/>
        <v>360</v>
      </c>
      <c r="AT100" s="28">
        <f t="shared" si="31"/>
        <v>-9</v>
      </c>
      <c r="AU100" s="28">
        <f t="shared" si="32"/>
        <v>-1830</v>
      </c>
    </row>
    <row r="101" spans="1:47" x14ac:dyDescent="0.35">
      <c r="A101" s="26">
        <v>3412037</v>
      </c>
      <c r="B101" s="27" t="str">
        <f>VLOOKUP(A101,Summary!A:B,2,FALSE)</f>
        <v>St Oswald's Catholic Primary School</v>
      </c>
      <c r="D101" s="28">
        <v>37</v>
      </c>
      <c r="E101" s="28">
        <v>6105</v>
      </c>
      <c r="F101" s="28">
        <v>0</v>
      </c>
      <c r="G101" s="28">
        <v>0</v>
      </c>
      <c r="I101" s="28">
        <v>66</v>
      </c>
      <c r="J101" s="28">
        <v>12870</v>
      </c>
      <c r="K101" s="28">
        <v>0</v>
      </c>
      <c r="L101" s="28">
        <v>0</v>
      </c>
      <c r="N101" s="28">
        <v>29</v>
      </c>
      <c r="O101" s="28">
        <v>6090</v>
      </c>
      <c r="P101" s="28">
        <v>0</v>
      </c>
      <c r="Q101" s="28">
        <v>0</v>
      </c>
      <c r="S101" s="28">
        <v>37</v>
      </c>
      <c r="T101" s="28">
        <v>6105</v>
      </c>
      <c r="U101" s="28">
        <v>0</v>
      </c>
      <c r="V101" s="28">
        <v>0</v>
      </c>
      <c r="X101" s="28">
        <v>56</v>
      </c>
      <c r="Y101" s="28">
        <v>10170</v>
      </c>
      <c r="Z101" s="28">
        <v>0</v>
      </c>
      <c r="AA101" s="28">
        <v>0</v>
      </c>
      <c r="AC101" s="28">
        <v>44</v>
      </c>
      <c r="AD101" s="28">
        <v>8820</v>
      </c>
      <c r="AE101" s="28">
        <v>0</v>
      </c>
      <c r="AF101" s="28">
        <v>0</v>
      </c>
      <c r="AH101" s="28">
        <f t="shared" si="21"/>
        <v>132</v>
      </c>
      <c r="AI101" s="28">
        <f t="shared" si="22"/>
        <v>25065</v>
      </c>
      <c r="AJ101" s="28">
        <f t="shared" si="23"/>
        <v>0</v>
      </c>
      <c r="AK101" s="28">
        <f t="shared" si="24"/>
        <v>0</v>
      </c>
      <c r="AM101" s="28">
        <f t="shared" si="25"/>
        <v>137</v>
      </c>
      <c r="AN101" s="28">
        <f t="shared" si="26"/>
        <v>25095</v>
      </c>
      <c r="AO101" s="28">
        <f t="shared" si="27"/>
        <v>0</v>
      </c>
      <c r="AP101" s="28">
        <f t="shared" si="28"/>
        <v>0</v>
      </c>
      <c r="AR101" s="28">
        <f t="shared" si="29"/>
        <v>5</v>
      </c>
      <c r="AS101" s="28">
        <f t="shared" si="30"/>
        <v>30</v>
      </c>
      <c r="AT101" s="28">
        <f t="shared" si="31"/>
        <v>0</v>
      </c>
      <c r="AU101" s="28">
        <f t="shared" si="32"/>
        <v>0</v>
      </c>
    </row>
    <row r="102" spans="1:47" x14ac:dyDescent="0.35">
      <c r="A102" s="26">
        <v>3412238</v>
      </c>
      <c r="B102" s="27" t="str">
        <f>VLOOKUP(A102,Summary!A:B,2,FALSE)</f>
        <v>Stockton Wood Community Primary School</v>
      </c>
      <c r="D102" s="28">
        <v>35</v>
      </c>
      <c r="E102" s="28">
        <v>5775</v>
      </c>
      <c r="F102" s="28">
        <v>0</v>
      </c>
      <c r="G102" s="28">
        <v>0</v>
      </c>
      <c r="I102" s="28">
        <v>50</v>
      </c>
      <c r="J102" s="28">
        <v>9750</v>
      </c>
      <c r="K102" s="28">
        <v>0</v>
      </c>
      <c r="L102" s="28">
        <v>0</v>
      </c>
      <c r="N102" s="28">
        <v>26</v>
      </c>
      <c r="O102" s="28">
        <v>5460</v>
      </c>
      <c r="P102" s="28">
        <v>0</v>
      </c>
      <c r="Q102" s="28">
        <v>0</v>
      </c>
      <c r="S102" s="28">
        <v>35</v>
      </c>
      <c r="T102" s="28">
        <v>5775</v>
      </c>
      <c r="U102" s="28">
        <v>0</v>
      </c>
      <c r="V102" s="28">
        <v>0</v>
      </c>
      <c r="X102" s="28">
        <v>42</v>
      </c>
      <c r="Y102" s="28">
        <v>7980</v>
      </c>
      <c r="Z102" s="28">
        <v>0</v>
      </c>
      <c r="AA102" s="28">
        <v>0</v>
      </c>
      <c r="AC102" s="28">
        <v>30</v>
      </c>
      <c r="AD102" s="28">
        <v>6120</v>
      </c>
      <c r="AE102" s="28">
        <v>0</v>
      </c>
      <c r="AF102" s="28">
        <v>0</v>
      </c>
      <c r="AH102" s="28">
        <f t="shared" si="21"/>
        <v>111</v>
      </c>
      <c r="AI102" s="28">
        <f t="shared" si="22"/>
        <v>20985</v>
      </c>
      <c r="AJ102" s="28">
        <f t="shared" si="23"/>
        <v>0</v>
      </c>
      <c r="AK102" s="28">
        <f t="shared" si="24"/>
        <v>0</v>
      </c>
      <c r="AM102" s="28">
        <f t="shared" si="25"/>
        <v>107</v>
      </c>
      <c r="AN102" s="28">
        <f t="shared" si="26"/>
        <v>19875</v>
      </c>
      <c r="AO102" s="28">
        <f t="shared" si="27"/>
        <v>0</v>
      </c>
      <c r="AP102" s="28">
        <f t="shared" si="28"/>
        <v>0</v>
      </c>
      <c r="AR102" s="28">
        <f t="shared" si="29"/>
        <v>-4</v>
      </c>
      <c r="AS102" s="28">
        <f t="shared" si="30"/>
        <v>-1110</v>
      </c>
      <c r="AT102" s="28">
        <f t="shared" si="31"/>
        <v>0</v>
      </c>
      <c r="AU102" s="28">
        <f t="shared" si="32"/>
        <v>0</v>
      </c>
    </row>
    <row r="103" spans="1:47" x14ac:dyDescent="0.35">
      <c r="A103" s="26">
        <v>3413020</v>
      </c>
      <c r="B103" s="27" t="str">
        <f>VLOOKUP(A103,Summary!A:B,2,FALSE)</f>
        <v>The Beacon CofE Primary</v>
      </c>
      <c r="D103" s="28">
        <v>56</v>
      </c>
      <c r="E103" s="28">
        <v>9240</v>
      </c>
      <c r="F103" s="28">
        <v>23</v>
      </c>
      <c r="G103" s="28">
        <v>3795</v>
      </c>
      <c r="I103" s="28">
        <v>72</v>
      </c>
      <c r="J103" s="28">
        <v>14040</v>
      </c>
      <c r="K103" s="28">
        <v>26</v>
      </c>
      <c r="L103" s="28">
        <v>4953</v>
      </c>
      <c r="N103" s="28">
        <v>47</v>
      </c>
      <c r="O103" s="28">
        <v>9870</v>
      </c>
      <c r="P103" s="28">
        <v>16</v>
      </c>
      <c r="Q103" s="28">
        <v>3360</v>
      </c>
      <c r="S103" s="28">
        <v>56</v>
      </c>
      <c r="T103" s="28">
        <v>9240</v>
      </c>
      <c r="U103" s="28">
        <v>23</v>
      </c>
      <c r="V103" s="28">
        <v>3795</v>
      </c>
      <c r="X103" s="28">
        <v>66</v>
      </c>
      <c r="Y103" s="28">
        <v>12660</v>
      </c>
      <c r="Z103" s="28">
        <v>27</v>
      </c>
      <c r="AA103" s="28">
        <v>5265</v>
      </c>
      <c r="AC103" s="28">
        <v>36</v>
      </c>
      <c r="AD103" s="28">
        <v>7455</v>
      </c>
      <c r="AE103" s="28">
        <v>15</v>
      </c>
      <c r="AF103" s="28">
        <v>3150</v>
      </c>
      <c r="AH103" s="28">
        <f t="shared" si="21"/>
        <v>175</v>
      </c>
      <c r="AI103" s="28">
        <f t="shared" si="22"/>
        <v>33150</v>
      </c>
      <c r="AJ103" s="28">
        <f t="shared" si="23"/>
        <v>65</v>
      </c>
      <c r="AK103" s="28">
        <f t="shared" si="24"/>
        <v>12108</v>
      </c>
      <c r="AM103" s="28">
        <f t="shared" si="25"/>
        <v>158</v>
      </c>
      <c r="AN103" s="28">
        <f t="shared" si="26"/>
        <v>29355</v>
      </c>
      <c r="AO103" s="28">
        <f t="shared" si="27"/>
        <v>65</v>
      </c>
      <c r="AP103" s="28">
        <f t="shared" si="28"/>
        <v>12210</v>
      </c>
      <c r="AR103" s="28">
        <f t="shared" si="29"/>
        <v>-17</v>
      </c>
      <c r="AS103" s="28">
        <f t="shared" si="30"/>
        <v>-3795</v>
      </c>
      <c r="AT103" s="28">
        <f t="shared" si="31"/>
        <v>0</v>
      </c>
      <c r="AU103" s="28">
        <f t="shared" si="32"/>
        <v>102</v>
      </c>
    </row>
    <row r="104" spans="1:47" x14ac:dyDescent="0.35">
      <c r="A104" s="26">
        <v>3413963</v>
      </c>
      <c r="B104" s="27" t="s">
        <v>127</v>
      </c>
      <c r="D104" s="28">
        <v>30</v>
      </c>
      <c r="E104" s="28">
        <v>4950</v>
      </c>
      <c r="F104" s="28">
        <v>11</v>
      </c>
      <c r="G104" s="28">
        <v>1815</v>
      </c>
      <c r="I104" s="28">
        <v>50</v>
      </c>
      <c r="J104" s="28">
        <v>9750</v>
      </c>
      <c r="K104" s="28">
        <v>0</v>
      </c>
      <c r="L104" s="28">
        <v>0</v>
      </c>
      <c r="N104" s="28">
        <v>22</v>
      </c>
      <c r="O104" s="28">
        <v>4620</v>
      </c>
      <c r="P104" s="28">
        <v>9</v>
      </c>
      <c r="Q104" s="28">
        <v>1890</v>
      </c>
      <c r="S104" s="28">
        <v>30</v>
      </c>
      <c r="T104" s="28">
        <v>4950</v>
      </c>
      <c r="U104" s="28">
        <v>11</v>
      </c>
      <c r="V104" s="28">
        <v>1815</v>
      </c>
      <c r="X104" s="28">
        <v>29</v>
      </c>
      <c r="Y104" s="28">
        <v>5655</v>
      </c>
      <c r="Z104" s="28">
        <v>15</v>
      </c>
      <c r="AA104" s="28">
        <v>2925</v>
      </c>
      <c r="AC104" s="28">
        <v>18</v>
      </c>
      <c r="AD104" s="28">
        <v>3645</v>
      </c>
      <c r="AE104" s="28">
        <v>7</v>
      </c>
      <c r="AF104" s="28">
        <v>1440</v>
      </c>
      <c r="AH104" s="28">
        <f t="shared" si="21"/>
        <v>102</v>
      </c>
      <c r="AI104" s="28">
        <f t="shared" si="22"/>
        <v>19320</v>
      </c>
      <c r="AJ104" s="28">
        <f t="shared" si="23"/>
        <v>20</v>
      </c>
      <c r="AK104" s="28">
        <f t="shared" si="24"/>
        <v>3705</v>
      </c>
      <c r="AM104" s="28">
        <f t="shared" si="25"/>
        <v>77</v>
      </c>
      <c r="AN104" s="28">
        <f t="shared" si="26"/>
        <v>14250</v>
      </c>
      <c r="AO104" s="28">
        <f t="shared" si="27"/>
        <v>33</v>
      </c>
      <c r="AP104" s="28">
        <f t="shared" si="28"/>
        <v>6180</v>
      </c>
      <c r="AR104" s="28">
        <f t="shared" si="29"/>
        <v>-25</v>
      </c>
      <c r="AS104" s="28">
        <f t="shared" si="30"/>
        <v>-5070</v>
      </c>
      <c r="AT104" s="28">
        <f t="shared" si="31"/>
        <v>13</v>
      </c>
      <c r="AU104" s="28">
        <f t="shared" si="32"/>
        <v>2475</v>
      </c>
    </row>
    <row r="105" spans="1:47" x14ac:dyDescent="0.35">
      <c r="A105" s="26">
        <v>3413015</v>
      </c>
      <c r="B105" s="27" t="str">
        <f>VLOOKUP(A105,Summary!A:B,2,FALSE)</f>
        <v>Wavertree Church of England School</v>
      </c>
      <c r="D105" s="28">
        <v>9</v>
      </c>
      <c r="E105" s="28">
        <v>1485</v>
      </c>
      <c r="F105" s="28">
        <v>0</v>
      </c>
      <c r="G105" s="28">
        <v>0</v>
      </c>
      <c r="I105" s="28">
        <v>14</v>
      </c>
      <c r="J105" s="28">
        <v>2730</v>
      </c>
      <c r="K105" s="28">
        <v>0</v>
      </c>
      <c r="L105" s="28">
        <v>0</v>
      </c>
      <c r="N105" s="28">
        <v>6</v>
      </c>
      <c r="O105" s="28">
        <v>1260</v>
      </c>
      <c r="P105" s="28">
        <v>0</v>
      </c>
      <c r="Q105" s="28">
        <v>0</v>
      </c>
      <c r="S105" s="28">
        <v>9</v>
      </c>
      <c r="T105" s="28">
        <v>1485</v>
      </c>
      <c r="U105" s="28">
        <v>0</v>
      </c>
      <c r="V105" s="28">
        <v>0</v>
      </c>
      <c r="X105" s="28">
        <v>13</v>
      </c>
      <c r="Y105" s="28">
        <v>2445</v>
      </c>
      <c r="Z105" s="28">
        <v>0</v>
      </c>
      <c r="AA105" s="28">
        <v>0</v>
      </c>
      <c r="AC105" s="28">
        <v>9</v>
      </c>
      <c r="AD105" s="28">
        <v>1575</v>
      </c>
      <c r="AE105" s="28">
        <v>1</v>
      </c>
      <c r="AF105" s="28">
        <v>210</v>
      </c>
      <c r="AH105" s="28">
        <f t="shared" si="21"/>
        <v>29</v>
      </c>
      <c r="AI105" s="28">
        <f t="shared" si="22"/>
        <v>5475</v>
      </c>
      <c r="AJ105" s="28">
        <f t="shared" si="23"/>
        <v>0</v>
      </c>
      <c r="AK105" s="28">
        <f t="shared" si="24"/>
        <v>0</v>
      </c>
      <c r="AM105" s="28">
        <f t="shared" si="25"/>
        <v>31</v>
      </c>
      <c r="AN105" s="28">
        <f t="shared" si="26"/>
        <v>5505</v>
      </c>
      <c r="AO105" s="28">
        <f t="shared" si="27"/>
        <v>1</v>
      </c>
      <c r="AP105" s="28">
        <f t="shared" si="28"/>
        <v>210</v>
      </c>
      <c r="AR105" s="28">
        <f t="shared" si="29"/>
        <v>2</v>
      </c>
      <c r="AS105" s="28">
        <f t="shared" si="30"/>
        <v>30</v>
      </c>
      <c r="AT105" s="28">
        <f t="shared" si="31"/>
        <v>1</v>
      </c>
      <c r="AU105" s="28">
        <f t="shared" si="32"/>
        <v>210</v>
      </c>
    </row>
    <row r="106" spans="1:47" x14ac:dyDescent="0.35">
      <c r="A106" s="26">
        <v>3412236</v>
      </c>
      <c r="B106" s="27" t="str">
        <f>VLOOKUP(A106,Summary!A:B,2,FALSE)</f>
        <v>Wellesbourne Community Primary School</v>
      </c>
      <c r="D106" s="28">
        <v>35</v>
      </c>
      <c r="E106" s="28">
        <v>5775</v>
      </c>
      <c r="F106" s="28">
        <v>0</v>
      </c>
      <c r="G106" s="28">
        <v>0</v>
      </c>
      <c r="I106" s="28">
        <v>48</v>
      </c>
      <c r="J106" s="28">
        <v>9360</v>
      </c>
      <c r="K106" s="28">
        <v>0</v>
      </c>
      <c r="L106" s="28">
        <v>0</v>
      </c>
      <c r="N106" s="28">
        <v>25</v>
      </c>
      <c r="O106" s="28">
        <v>5250</v>
      </c>
      <c r="P106" s="28">
        <v>0</v>
      </c>
      <c r="Q106" s="28">
        <v>0</v>
      </c>
      <c r="S106" s="28">
        <v>35</v>
      </c>
      <c r="T106" s="28">
        <v>5775</v>
      </c>
      <c r="U106" s="28">
        <v>0</v>
      </c>
      <c r="V106" s="28">
        <v>0</v>
      </c>
      <c r="X106" s="28">
        <v>38</v>
      </c>
      <c r="Y106" s="28">
        <v>7350</v>
      </c>
      <c r="Z106" s="28">
        <v>0</v>
      </c>
      <c r="AA106" s="28">
        <v>0</v>
      </c>
      <c r="AC106" s="28">
        <v>20</v>
      </c>
      <c r="AD106" s="28">
        <v>3825</v>
      </c>
      <c r="AE106" s="28">
        <v>0</v>
      </c>
      <c r="AF106" s="28">
        <v>0</v>
      </c>
      <c r="AH106" s="28">
        <f t="shared" si="21"/>
        <v>108</v>
      </c>
      <c r="AI106" s="28">
        <f t="shared" si="22"/>
        <v>20385</v>
      </c>
      <c r="AJ106" s="28">
        <f t="shared" si="23"/>
        <v>0</v>
      </c>
      <c r="AK106" s="28">
        <f t="shared" si="24"/>
        <v>0</v>
      </c>
      <c r="AM106" s="28">
        <f t="shared" si="25"/>
        <v>93</v>
      </c>
      <c r="AN106" s="28">
        <f t="shared" si="26"/>
        <v>16950</v>
      </c>
      <c r="AO106" s="28">
        <f t="shared" si="27"/>
        <v>0</v>
      </c>
      <c r="AP106" s="28">
        <f t="shared" si="28"/>
        <v>0</v>
      </c>
      <c r="AR106" s="28">
        <f t="shared" si="29"/>
        <v>-15</v>
      </c>
      <c r="AS106" s="28">
        <f t="shared" si="30"/>
        <v>-3435</v>
      </c>
      <c r="AT106" s="28">
        <f t="shared" si="31"/>
        <v>0</v>
      </c>
      <c r="AU106" s="28">
        <f t="shared" si="32"/>
        <v>0</v>
      </c>
    </row>
    <row r="107" spans="1:47" x14ac:dyDescent="0.35">
      <c r="A107" s="26">
        <v>3412128</v>
      </c>
      <c r="B107" s="27" t="str">
        <f>VLOOKUP(A107,Summary!A:B,2,FALSE)</f>
        <v>Whitefield Primary School</v>
      </c>
      <c r="D107" s="28">
        <v>26</v>
      </c>
      <c r="E107" s="28">
        <v>4290</v>
      </c>
      <c r="F107" s="28">
        <v>0</v>
      </c>
      <c r="G107" s="28">
        <v>0</v>
      </c>
      <c r="I107" s="28">
        <v>32</v>
      </c>
      <c r="J107" s="28">
        <v>6240</v>
      </c>
      <c r="K107" s="28">
        <v>0</v>
      </c>
      <c r="L107" s="28">
        <v>0</v>
      </c>
      <c r="N107" s="28">
        <v>23</v>
      </c>
      <c r="O107" s="28">
        <v>4830</v>
      </c>
      <c r="P107" s="28">
        <v>0</v>
      </c>
      <c r="Q107" s="28">
        <v>0</v>
      </c>
      <c r="S107" s="28">
        <v>26</v>
      </c>
      <c r="T107" s="28">
        <v>4290</v>
      </c>
      <c r="U107" s="28">
        <v>0</v>
      </c>
      <c r="V107" s="28">
        <v>0</v>
      </c>
      <c r="X107" s="28">
        <v>37</v>
      </c>
      <c r="Y107" s="28">
        <v>6900</v>
      </c>
      <c r="Z107" s="28">
        <v>0</v>
      </c>
      <c r="AA107" s="28">
        <v>0</v>
      </c>
      <c r="AC107" s="28">
        <v>19</v>
      </c>
      <c r="AD107" s="28">
        <v>3750</v>
      </c>
      <c r="AE107" s="28">
        <v>0</v>
      </c>
      <c r="AF107" s="28">
        <v>0</v>
      </c>
      <c r="AH107" s="28">
        <f t="shared" si="21"/>
        <v>81</v>
      </c>
      <c r="AI107" s="28">
        <f t="shared" si="22"/>
        <v>15360</v>
      </c>
      <c r="AJ107" s="28">
        <f t="shared" si="23"/>
        <v>0</v>
      </c>
      <c r="AK107" s="28">
        <f t="shared" si="24"/>
        <v>0</v>
      </c>
      <c r="AM107" s="28">
        <f t="shared" si="25"/>
        <v>82</v>
      </c>
      <c r="AN107" s="28">
        <f t="shared" si="26"/>
        <v>14940</v>
      </c>
      <c r="AO107" s="28">
        <f t="shared" si="27"/>
        <v>0</v>
      </c>
      <c r="AP107" s="28">
        <f t="shared" si="28"/>
        <v>0</v>
      </c>
      <c r="AR107" s="28">
        <f t="shared" si="29"/>
        <v>1</v>
      </c>
      <c r="AS107" s="28">
        <f t="shared" si="30"/>
        <v>-420</v>
      </c>
      <c r="AT107" s="28">
        <f t="shared" si="31"/>
        <v>0</v>
      </c>
      <c r="AU107" s="28">
        <f t="shared" si="32"/>
        <v>0</v>
      </c>
    </row>
    <row r="108" spans="1:47" x14ac:dyDescent="0.35">
      <c r="A108" s="26">
        <v>3412166</v>
      </c>
      <c r="B108" s="27" t="str">
        <f>VLOOKUP(A108,Summary!A:B,2,FALSE)</f>
        <v>Windsor Community Primary School</v>
      </c>
      <c r="D108" s="28">
        <v>29</v>
      </c>
      <c r="E108" s="28">
        <v>4785</v>
      </c>
      <c r="F108" s="28">
        <v>0</v>
      </c>
      <c r="G108" s="28">
        <v>0</v>
      </c>
      <c r="I108" s="28">
        <v>34</v>
      </c>
      <c r="J108" s="28">
        <v>6630</v>
      </c>
      <c r="K108" s="28">
        <v>2</v>
      </c>
      <c r="L108" s="28">
        <v>390</v>
      </c>
      <c r="N108" s="28">
        <v>22</v>
      </c>
      <c r="O108" s="28">
        <v>4620</v>
      </c>
      <c r="P108" s="28">
        <v>0</v>
      </c>
      <c r="Q108" s="28">
        <v>0</v>
      </c>
      <c r="S108" s="28">
        <v>29</v>
      </c>
      <c r="T108" s="28">
        <v>4785</v>
      </c>
      <c r="U108" s="28">
        <v>0</v>
      </c>
      <c r="V108" s="28">
        <v>0</v>
      </c>
      <c r="X108" s="28">
        <v>42</v>
      </c>
      <c r="Y108" s="28">
        <v>8190</v>
      </c>
      <c r="Z108" s="28">
        <v>1</v>
      </c>
      <c r="AA108" s="28">
        <v>195</v>
      </c>
      <c r="AC108" s="28">
        <v>23</v>
      </c>
      <c r="AD108" s="28">
        <v>4350</v>
      </c>
      <c r="AE108" s="28">
        <v>3</v>
      </c>
      <c r="AF108" s="28">
        <v>630</v>
      </c>
      <c r="AH108" s="28">
        <f t="shared" si="21"/>
        <v>85</v>
      </c>
      <c r="AI108" s="28">
        <f t="shared" si="22"/>
        <v>16035</v>
      </c>
      <c r="AJ108" s="28">
        <f t="shared" si="23"/>
        <v>2</v>
      </c>
      <c r="AK108" s="28">
        <f t="shared" si="24"/>
        <v>390</v>
      </c>
      <c r="AM108" s="28">
        <f t="shared" si="25"/>
        <v>94</v>
      </c>
      <c r="AN108" s="28">
        <f t="shared" si="26"/>
        <v>17325</v>
      </c>
      <c r="AO108" s="28">
        <f t="shared" si="27"/>
        <v>4</v>
      </c>
      <c r="AP108" s="28">
        <f t="shared" si="28"/>
        <v>825</v>
      </c>
      <c r="AR108" s="28">
        <f t="shared" si="29"/>
        <v>9</v>
      </c>
      <c r="AS108" s="28">
        <f t="shared" si="30"/>
        <v>1290</v>
      </c>
      <c r="AT108" s="28">
        <f t="shared" si="31"/>
        <v>2</v>
      </c>
      <c r="AU108" s="28">
        <f t="shared" si="32"/>
        <v>435</v>
      </c>
    </row>
    <row r="109" spans="1:47" x14ac:dyDescent="0.35">
      <c r="A109" s="26">
        <v>3412009</v>
      </c>
      <c r="B109" s="27" t="str">
        <f>VLOOKUP(A109,Summary!A:B,2,FALSE)</f>
        <v>Woolton Primary School</v>
      </c>
      <c r="D109" s="28">
        <v>42</v>
      </c>
      <c r="E109" s="28">
        <v>6930</v>
      </c>
      <c r="F109" s="28">
        <v>8</v>
      </c>
      <c r="G109" s="28">
        <v>1320</v>
      </c>
      <c r="I109" s="28">
        <v>42</v>
      </c>
      <c r="J109" s="28">
        <v>8190</v>
      </c>
      <c r="K109" s="28">
        <v>9</v>
      </c>
      <c r="L109" s="28">
        <v>1755</v>
      </c>
      <c r="N109" s="28">
        <v>37</v>
      </c>
      <c r="O109" s="28">
        <v>7770</v>
      </c>
      <c r="P109" s="28">
        <v>6</v>
      </c>
      <c r="Q109" s="28">
        <v>1260</v>
      </c>
      <c r="S109" s="28">
        <v>42</v>
      </c>
      <c r="T109" s="28">
        <v>6930</v>
      </c>
      <c r="U109" s="28">
        <v>8</v>
      </c>
      <c r="V109" s="28">
        <v>1320</v>
      </c>
      <c r="X109" s="28">
        <v>42</v>
      </c>
      <c r="Y109" s="28">
        <v>8190</v>
      </c>
      <c r="Z109" s="28">
        <v>7</v>
      </c>
      <c r="AA109" s="28">
        <v>1365</v>
      </c>
      <c r="AC109" s="28">
        <v>34</v>
      </c>
      <c r="AD109" s="28">
        <v>7035</v>
      </c>
      <c r="AE109" s="28">
        <v>8</v>
      </c>
      <c r="AF109" s="28">
        <v>1665</v>
      </c>
      <c r="AH109" s="28">
        <f t="shared" si="21"/>
        <v>121</v>
      </c>
      <c r="AI109" s="28">
        <f t="shared" si="22"/>
        <v>22890</v>
      </c>
      <c r="AJ109" s="28">
        <f t="shared" si="23"/>
        <v>23</v>
      </c>
      <c r="AK109" s="28">
        <f t="shared" si="24"/>
        <v>4335</v>
      </c>
      <c r="AM109" s="28">
        <f t="shared" si="25"/>
        <v>118</v>
      </c>
      <c r="AN109" s="28">
        <f t="shared" si="26"/>
        <v>22155</v>
      </c>
      <c r="AO109" s="28">
        <f t="shared" si="27"/>
        <v>23</v>
      </c>
      <c r="AP109" s="28">
        <f t="shared" si="28"/>
        <v>4350</v>
      </c>
      <c r="AR109" s="28">
        <f t="shared" si="29"/>
        <v>-3</v>
      </c>
      <c r="AS109" s="28">
        <f t="shared" si="30"/>
        <v>-735</v>
      </c>
      <c r="AT109" s="28">
        <f t="shared" si="31"/>
        <v>0</v>
      </c>
      <c r="AU109" s="28">
        <f t="shared" si="32"/>
        <v>15</v>
      </c>
    </row>
    <row r="110" spans="1:47" x14ac:dyDescent="0.35">
      <c r="A110" s="26"/>
      <c r="B110" s="27"/>
      <c r="D110" s="28"/>
      <c r="E110" s="28"/>
      <c r="F110" s="28"/>
      <c r="G110" s="28"/>
      <c r="I110" s="28"/>
      <c r="J110" s="28"/>
      <c r="K110" s="28"/>
      <c r="L110" s="28"/>
      <c r="N110" s="28"/>
      <c r="O110" s="28"/>
      <c r="P110" s="28"/>
      <c r="Q110" s="28"/>
      <c r="S110" s="28"/>
      <c r="T110" s="28"/>
      <c r="U110" s="28"/>
      <c r="V110" s="28"/>
      <c r="X110" s="28"/>
      <c r="Y110" s="28"/>
      <c r="Z110" s="28"/>
      <c r="AA110" s="28"/>
      <c r="AC110" s="28"/>
      <c r="AD110" s="28"/>
      <c r="AE110" s="28"/>
      <c r="AF110" s="28"/>
      <c r="AH110" s="28"/>
      <c r="AI110" s="28"/>
      <c r="AJ110" s="28"/>
      <c r="AK110" s="28"/>
      <c r="AM110" s="28"/>
      <c r="AN110" s="28"/>
      <c r="AO110" s="28"/>
      <c r="AP110" s="28"/>
      <c r="AR110" s="28"/>
      <c r="AS110" s="28"/>
      <c r="AT110" s="28"/>
      <c r="AU110" s="28"/>
    </row>
    <row r="111" spans="1:47" s="1" customFormat="1" x14ac:dyDescent="0.35">
      <c r="A111" s="56"/>
      <c r="B111" s="57"/>
      <c r="D111" s="29">
        <f>SUM(D14:D110)</f>
        <v>3531</v>
      </c>
      <c r="E111" s="29">
        <f t="shared" ref="E111:G111" si="45">SUM(E14:E110)</f>
        <v>581724</v>
      </c>
      <c r="F111" s="29">
        <f t="shared" si="45"/>
        <v>722</v>
      </c>
      <c r="G111" s="29">
        <f t="shared" si="45"/>
        <v>117315</v>
      </c>
      <c r="I111" s="29">
        <f t="shared" ref="I111:Q111" si="46">SUM(I14:I110)</f>
        <v>4225</v>
      </c>
      <c r="J111" s="29">
        <f t="shared" si="46"/>
        <v>822783</v>
      </c>
      <c r="K111" s="29">
        <f t="shared" si="46"/>
        <v>753</v>
      </c>
      <c r="L111" s="29">
        <f t="shared" si="46"/>
        <v>144953.25</v>
      </c>
      <c r="N111" s="29">
        <f t="shared" si="46"/>
        <v>2829</v>
      </c>
      <c r="O111" s="29">
        <f t="shared" si="46"/>
        <v>592242</v>
      </c>
      <c r="P111" s="29">
        <f t="shared" si="46"/>
        <v>552</v>
      </c>
      <c r="Q111" s="29">
        <f t="shared" si="46"/>
        <v>114135</v>
      </c>
      <c r="S111" s="29">
        <f>SUM(S14:S110)</f>
        <v>3531</v>
      </c>
      <c r="T111" s="29">
        <f t="shared" ref="T111:V111" si="47">SUM(T14:T110)</f>
        <v>581724</v>
      </c>
      <c r="U111" s="29">
        <f t="shared" si="47"/>
        <v>722</v>
      </c>
      <c r="V111" s="29">
        <f t="shared" si="47"/>
        <v>117315</v>
      </c>
      <c r="X111" s="29">
        <f t="shared" ref="X111:AA111" si="48">SUM(X14:X110)</f>
        <v>4103</v>
      </c>
      <c r="Y111" s="29">
        <f t="shared" si="48"/>
        <v>781654.05</v>
      </c>
      <c r="Z111" s="29">
        <f t="shared" si="48"/>
        <v>822</v>
      </c>
      <c r="AA111" s="29">
        <f t="shared" si="48"/>
        <v>154759.75</v>
      </c>
      <c r="AC111" s="29">
        <f t="shared" ref="AC111:AF111" si="49">SUM(AC14:AC110)</f>
        <v>2761</v>
      </c>
      <c r="AD111" s="29">
        <f t="shared" si="49"/>
        <v>555854</v>
      </c>
      <c r="AE111" s="29">
        <f t="shared" si="49"/>
        <v>582</v>
      </c>
      <c r="AF111" s="29">
        <f t="shared" si="49"/>
        <v>116789.5</v>
      </c>
      <c r="AH111" s="29">
        <f>SUM(AH14:AH110)</f>
        <v>10585</v>
      </c>
      <c r="AI111" s="29">
        <f t="shared" ref="AI111:AK111" si="50">SUM(AI14:AI110)</f>
        <v>1996749</v>
      </c>
      <c r="AJ111" s="29">
        <f t="shared" si="50"/>
        <v>2027</v>
      </c>
      <c r="AK111" s="29">
        <f t="shared" si="50"/>
        <v>376403.25</v>
      </c>
      <c r="AM111" s="29">
        <f t="shared" ref="AM111:AP111" si="51">SUM(AM14:AM110)</f>
        <v>10395</v>
      </c>
      <c r="AN111" s="29">
        <f t="shared" si="51"/>
        <v>1919232.05</v>
      </c>
      <c r="AO111" s="29">
        <f t="shared" si="51"/>
        <v>2126</v>
      </c>
      <c r="AP111" s="29">
        <f t="shared" si="51"/>
        <v>388864.25</v>
      </c>
      <c r="AR111" s="29">
        <f t="shared" ref="AR111:AU111" si="52">SUM(AR14:AR110)</f>
        <v>-190</v>
      </c>
      <c r="AS111" s="29">
        <f t="shared" si="52"/>
        <v>-77516.95</v>
      </c>
      <c r="AT111" s="29">
        <f t="shared" si="52"/>
        <v>99</v>
      </c>
      <c r="AU111" s="29">
        <f t="shared" si="52"/>
        <v>12461</v>
      </c>
    </row>
    <row r="114" spans="5:47" x14ac:dyDescent="0.35">
      <c r="E114" s="30"/>
      <c r="G114" s="30"/>
      <c r="T114" s="30"/>
      <c r="V114" s="30"/>
      <c r="AC114" s="78"/>
      <c r="AD114" s="78"/>
      <c r="AE114" s="78"/>
      <c r="AF114" s="78"/>
      <c r="AH114" s="30"/>
      <c r="AI114" s="30"/>
      <c r="AJ114" s="30"/>
      <c r="AK114" s="30"/>
      <c r="AL114" s="30"/>
      <c r="AM114" s="30"/>
      <c r="AN114" s="30"/>
      <c r="AO114" s="30"/>
      <c r="AP114" s="30"/>
      <c r="AR114" s="32"/>
      <c r="AS114" s="32"/>
      <c r="AT114" s="32"/>
      <c r="AU114" s="32"/>
    </row>
    <row r="115" spans="5:47" x14ac:dyDescent="0.35">
      <c r="E115" s="30"/>
      <c r="G115" s="30"/>
      <c r="T115" s="30"/>
      <c r="V115" s="30"/>
      <c r="AI115" s="30"/>
      <c r="AK115" s="30"/>
    </row>
    <row r="116" spans="5:47" x14ac:dyDescent="0.35">
      <c r="E116" s="30"/>
      <c r="T116" s="30"/>
      <c r="AC116" s="78"/>
      <c r="AD116" s="78"/>
      <c r="AE116" s="78"/>
      <c r="AF116" s="78"/>
      <c r="AI116" s="30"/>
    </row>
    <row r="117" spans="5:47" x14ac:dyDescent="0.35">
      <c r="E117" s="31"/>
      <c r="T117" s="31"/>
      <c r="AI117" s="31"/>
    </row>
  </sheetData>
  <mergeCells count="36">
    <mergeCell ref="P12:Q12"/>
    <mergeCell ref="D9:Q9"/>
    <mergeCell ref="D11:E11"/>
    <mergeCell ref="F11:G11"/>
    <mergeCell ref="I11:J11"/>
    <mergeCell ref="K11:L11"/>
    <mergeCell ref="N11:O11"/>
    <mergeCell ref="P11:Q11"/>
    <mergeCell ref="D12:E12"/>
    <mergeCell ref="F12:G12"/>
    <mergeCell ref="I12:J12"/>
    <mergeCell ref="K12:L12"/>
    <mergeCell ref="N12:O12"/>
    <mergeCell ref="AE12:AF12"/>
    <mergeCell ref="S9:AF9"/>
    <mergeCell ref="S11:T11"/>
    <mergeCell ref="U11:V11"/>
    <mergeCell ref="X11:Y11"/>
    <mergeCell ref="Z11:AA11"/>
    <mergeCell ref="AC11:AD11"/>
    <mergeCell ref="AE11:AF11"/>
    <mergeCell ref="S12:T12"/>
    <mergeCell ref="U12:V12"/>
    <mergeCell ref="X12:Y12"/>
    <mergeCell ref="Z12:AA12"/>
    <mergeCell ref="AC12:AD12"/>
    <mergeCell ref="AH9:AU9"/>
    <mergeCell ref="AH10:AK10"/>
    <mergeCell ref="AM10:AP10"/>
    <mergeCell ref="AR10:AU10"/>
    <mergeCell ref="AH12:AI12"/>
    <mergeCell ref="AJ12:AK12"/>
    <mergeCell ref="AM12:AN12"/>
    <mergeCell ref="AO12:AP12"/>
    <mergeCell ref="AR12:AS12"/>
    <mergeCell ref="AT12:AU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Raywood, Glen</dc:creator>
  <cp:lastModifiedBy>Rose, Naomi</cp:lastModifiedBy>
  <dcterms:created xsi:type="dcterms:W3CDTF">2022-08-24T14:36:42Z</dcterms:created>
  <dcterms:modified xsi:type="dcterms:W3CDTF">2023-02-07T15:47:50Z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fcf-988b-4373-b451-e81b5efccdd3_Enabled">
    <vt:lpwstr>true</vt:lpwstr>
  </property>
  <property fmtid="{D5CDD505-2E9C-101B-9397-08002B2CF9AE}" pid="3" name="MSIP_Label_65269fcf-988b-4373-b451-e81b5efccdd3_SetDate">
    <vt:lpwstr>2022-08-24T14:36:42Z</vt:lpwstr>
  </property>
  <property fmtid="{D5CDD505-2E9C-101B-9397-08002B2CF9AE}" pid="4" name="MSIP_Label_65269fcf-988b-4373-b451-e81b5efccdd3_Method">
    <vt:lpwstr>Standard</vt:lpwstr>
  </property>
  <property fmtid="{D5CDD505-2E9C-101B-9397-08002B2CF9AE}" pid="5" name="MSIP_Label_65269fcf-988b-4373-b451-e81b5efccdd3_Name">
    <vt:lpwstr>LCC Official</vt:lpwstr>
  </property>
  <property fmtid="{D5CDD505-2E9C-101B-9397-08002B2CF9AE}" pid="6" name="MSIP_Label_65269fcf-988b-4373-b451-e81b5efccdd3_SiteId">
    <vt:lpwstr>270f62b3-8ca4-4d63-8a80-ffcb1f61fe04</vt:lpwstr>
  </property>
  <property fmtid="{D5CDD505-2E9C-101B-9397-08002B2CF9AE}" pid="7" name="MSIP_Label_65269fcf-988b-4373-b451-e81b5efccdd3_ActionId">
    <vt:lpwstr>eb2af988-20d4-43e1-9f84-5fb62a81176c</vt:lpwstr>
  </property>
  <property fmtid="{D5CDD505-2E9C-101B-9397-08002B2CF9AE}" pid="8" name="MSIP_Label_65269fcf-988b-4373-b451-e81b5efccdd3_ContentBits">
    <vt:lpwstr>0</vt:lpwstr>
  </property>
</Properties>
</file>